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activeTab="1"/>
  </bookViews>
  <sheets>
    <sheet name="fiú" sheetId="1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'Be'!$A$27:$N$34</definedName>
    <definedName name="hfut">'fiú'!$D$2:$F$302</definedName>
    <definedName name="kisl">'fiú'!$I$2:$J$302</definedName>
    <definedName name="_xlnm.Print_Area" localSheetId="1">'Be'!$A$1:$P$245</definedName>
    <definedName name="pont">'[1]Beírás'!#REF!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<sst xmlns="http://schemas.openxmlformats.org/spreadsheetml/2006/main" count="454" uniqueCount="220">
  <si>
    <t>Név</t>
  </si>
  <si>
    <t>Sz.év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</si>
  <si>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</si>
  <si>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</si>
  <si>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</si>
  <si>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</si>
  <si>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</si>
  <si>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</si>
  <si>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</si>
  <si>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</si>
  <si>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</si>
  <si>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</si>
  <si>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</si>
  <si>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</si>
  <si>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</si>
  <si>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</si>
  <si>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</si>
  <si>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</si>
  <si>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</si>
  <si>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</si>
  <si>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</si>
  <si>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</si>
  <si>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</si>
  <si>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</si>
  <si>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</si>
  <si>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</si>
  <si>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</si>
  <si>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</si>
  <si>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</si>
  <si>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</si>
  <si>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</si>
  <si>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</si>
  <si>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</si>
  <si>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</si>
  <si>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</si>
  <si>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</si>
  <si>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</si>
  <si>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</si>
  <si>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</si>
  <si>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</si>
  <si>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</si>
  <si>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</si>
  <si>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</si>
  <si>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</si>
  <si>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</si>
  <si>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</si>
  <si>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</si>
  <si>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</si>
  <si>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</si>
  <si>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</si>
  <si>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</si>
  <si>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</si>
  <si>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</si>
  <si>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</si>
  <si>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</si>
  <si>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</si>
  <si>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</si>
  <si>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</si>
  <si>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</si>
  <si>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</si>
  <si>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</si>
  <si>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</si>
  <si>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</si>
  <si>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</si>
  <si>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</si>
  <si>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</si>
  <si>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</si>
  <si>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</si>
  <si>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</si>
  <si>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</si>
  <si>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</si>
  <si>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</si>
  <si>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</si>
  <si>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</si>
  <si>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</si>
  <si>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</si>
  <si>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</si>
  <si>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</si>
  <si>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</si>
  <si>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</si>
  <si>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</si>
  <si>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</si>
  <si>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</si>
  <si>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</si>
  <si>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</si>
  <si>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</si>
  <si>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</si>
  <si>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</si>
  <si>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</si>
  <si>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</si>
  <si>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</si>
  <si>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</si>
  <si>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</si>
  <si>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</si>
  <si>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</si>
  <si>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</si>
  <si>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</si>
  <si>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</si>
  <si>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</si>
  <si>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</si>
  <si>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</si>
  <si>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</si>
  <si>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</si>
  <si>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</si>
  <si>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</si>
  <si>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</si>
  <si>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</si>
  <si>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</si>
  <si>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</si>
  <si>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</si>
  <si>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</si>
  <si>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</si>
  <si>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</si>
  <si>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</si>
  <si>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</si>
  <si>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</si>
  <si>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</si>
  <si>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</si>
  <si>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</si>
  <si>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</si>
  <si>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</si>
  <si>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</si>
  <si>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</si>
  <si>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</si>
  <si>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</si>
  <si>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</si>
  <si>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</si>
  <si>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</si>
  <si>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</si>
  <si>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</si>
  <si>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</si>
  <si>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</si>
  <si>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</si>
  <si>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</si>
  <si>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</si>
  <si>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</si>
  <si>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</si>
  <si>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</si>
  <si>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</si>
  <si>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</si>
  <si>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</si>
  <si>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</si>
  <si>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</si>
  <si>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</si>
  <si>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</si>
  <si>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</si>
  <si>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</si>
  <si>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</si>
  <si>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</si>
  <si>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</si>
  <si>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</si>
  <si>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</si>
  <si>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</si>
  <si>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</si>
  <si>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</si>
  <si>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</si>
  <si>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</si>
  <si>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</si>
  <si>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</si>
  <si>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</si>
  <si>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</si>
  <si>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</si>
  <si>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</si>
  <si>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</si>
  <si>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</si>
  <si>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</si>
  <si>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</si>
  <si>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</si>
  <si>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</si>
  <si>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</si>
  <si>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</si>
  <si>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</si>
  <si>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</si>
  <si>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</si>
  <si>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</si>
  <si>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Súlylökés</t>
  </si>
  <si>
    <t>Kisl</t>
  </si>
  <si>
    <t>Súly</t>
  </si>
  <si>
    <t xml:space="preserve">IV. korcsoport FIÚ Összetett verseny </t>
  </si>
  <si>
    <t>IV. korcsoport FIÚ CSAPAT verseny (Rendezés Ctrl + r )</t>
  </si>
  <si>
    <t>IV. korcsoport FIÚ EGYÉNI végeredmény ( Rendezés Ctrl + e )</t>
  </si>
  <si>
    <t>Bakonycsernye Általános Iskola</t>
  </si>
  <si>
    <t>Faddi Valentin</t>
  </si>
  <si>
    <t>Kalányos Richárd</t>
  </si>
  <si>
    <t>Király Norbert</t>
  </si>
  <si>
    <t>Lovasi Gergő</t>
  </si>
  <si>
    <t xml:space="preserve">Vaskó Patrik </t>
  </si>
  <si>
    <t>Rácalmás, Jankovich Miklós Ált. Isk.</t>
  </si>
  <si>
    <t>Horváth Benedek</t>
  </si>
  <si>
    <t>Nagy János</t>
  </si>
  <si>
    <t>Szabadbattyán, Gróf Batthyány Lajos Ált. Isk.</t>
  </si>
  <si>
    <t>Andrásy Márk</t>
  </si>
  <si>
    <t>Bogdány Levente</t>
  </si>
  <si>
    <t>Büki Zsolt</t>
  </si>
  <si>
    <t>Ősz Krisztián</t>
  </si>
  <si>
    <t>Pájer Kristóf</t>
  </si>
  <si>
    <t>Szabadegyháza, Kossuth Lajos Ált. Isk.</t>
  </si>
  <si>
    <t>Bencsik Milán</t>
  </si>
  <si>
    <t>Egri Mátyás</t>
  </si>
  <si>
    <t>Kárász Bence</t>
  </si>
  <si>
    <t>Kovács Mátyás</t>
  </si>
  <si>
    <t>Kolonics Gergő</t>
  </si>
  <si>
    <t>Muszka Kalló Péter</t>
  </si>
  <si>
    <t>Sárdi Tamás</t>
  </si>
  <si>
    <t>Ullmann Viktor</t>
  </si>
  <si>
    <t>Csaba Péter</t>
  </si>
  <si>
    <t>Deák Dániel</t>
  </si>
  <si>
    <t>Székesfehérvár, Tóvárosi Ált. Isk.</t>
  </si>
  <si>
    <t>Fellner Krisztofer</t>
  </si>
  <si>
    <t>Kóger Balázs</t>
  </si>
  <si>
    <t>Merkovics André</t>
  </si>
  <si>
    <t>Rieder Attila</t>
  </si>
  <si>
    <t>Székesfehérvár, Hétvezér Ált. Isk.</t>
  </si>
  <si>
    <t>Raffael Zsolt</t>
  </si>
  <si>
    <t>Vál, Vajda János Ált. Isk.</t>
  </si>
  <si>
    <t>Rácz Roland</t>
  </si>
  <si>
    <t>Babócsai Barnabás</t>
  </si>
  <si>
    <t>Ragó Martin</t>
  </si>
  <si>
    <t>Magda Dávid</t>
  </si>
  <si>
    <t>Komáromi Botond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</si>
</sst>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2" fontId="4" fillId="0" borderId="0" xfId="54" applyNumberFormat="1" applyFont="1" applyFill="1">
      <alignment/>
      <protection/>
    </xf>
    <xf numFmtId="0" fontId="5" fillId="0" borderId="0" xfId="53">
      <alignment/>
      <protection/>
    </xf>
    <xf numFmtId="0" fontId="6" fillId="0" borderId="10" xfId="54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>
      <alignment/>
      <protection/>
    </xf>
    <xf numFmtId="165" fontId="4" fillId="0" borderId="0" xfId="54" applyNumberFormat="1" applyFont="1" applyFill="1">
      <alignment/>
      <protection/>
    </xf>
    <xf numFmtId="2" fontId="7" fillId="0" borderId="10" xfId="53" applyNumberFormat="1" applyFont="1" applyFill="1" applyBorder="1">
      <alignment/>
      <protection/>
    </xf>
    <xf numFmtId="166" fontId="7" fillId="0" borderId="10" xfId="54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1" fontId="7" fillId="0" borderId="10" xfId="53" applyNumberFormat="1" applyFont="1" applyFill="1" applyBorder="1" applyAlignment="1">
      <alignment horizontal="right"/>
      <protection/>
    </xf>
    <xf numFmtId="0" fontId="6" fillId="0" borderId="10" xfId="54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>
      <alignment/>
      <protection/>
    </xf>
    <xf numFmtId="1" fontId="6" fillId="0" borderId="10" xfId="53" applyNumberFormat="1" applyFont="1" applyFill="1" applyBorder="1">
      <alignment/>
      <protection/>
    </xf>
    <xf numFmtId="164" fontId="6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164" fontId="7" fillId="0" borderId="10" xfId="53" applyNumberFormat="1" applyFont="1" applyFill="1" applyBorder="1" applyAlignment="1">
      <alignment horizontal="right"/>
      <protection/>
    </xf>
    <xf numFmtId="2" fontId="7" fillId="0" borderId="10" xfId="53" applyNumberFormat="1" applyFont="1" applyFill="1" applyBorder="1" applyAlignment="1">
      <alignment horizontal="right"/>
      <protection/>
    </xf>
    <xf numFmtId="164" fontId="6" fillId="0" borderId="10" xfId="53" applyNumberFormat="1" applyFont="1" applyFill="1" applyBorder="1" applyAlignment="1">
      <alignment horizontal="right"/>
      <protection/>
    </xf>
    <xf numFmtId="49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2" fontId="8" fillId="0" borderId="0" xfId="54" applyNumberFormat="1" applyFont="1" applyFill="1" applyAlignment="1">
      <alignment horizontal="center"/>
      <protection/>
    </xf>
    <xf numFmtId="2" fontId="6" fillId="0" borderId="10" xfId="54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7" xfId="0" applyFont="1" applyBorder="1" applyAlignment="1">
      <alignment horizontal="center"/>
    </xf>
    <xf numFmtId="167" fontId="11" fillId="0" borderId="1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9" fontId="24" fillId="0" borderId="17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9" fontId="24" fillId="0" borderId="12" xfId="0" applyNumberFormat="1" applyFont="1" applyBorder="1" applyAlignment="1">
      <alignment/>
    </xf>
    <xf numFmtId="169" fontId="24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6" borderId="17" xfId="0" applyNumberFormat="1" applyFont="1" applyFill="1" applyBorder="1" applyAlignment="1" applyProtection="1">
      <alignment horizontal="center" vertical="top"/>
      <protection locked="0"/>
    </xf>
    <xf numFmtId="0" fontId="0" fillId="6" borderId="21" xfId="0" applyFill="1" applyBorder="1" applyAlignment="1" applyProtection="1">
      <alignment/>
      <protection locked="0"/>
    </xf>
    <xf numFmtId="2" fontId="1" fillId="6" borderId="11" xfId="0" applyNumberFormat="1" applyFont="1" applyFill="1" applyBorder="1" applyAlignment="1" applyProtection="1">
      <alignment horizontal="center" vertical="top"/>
      <protection locked="0"/>
    </xf>
    <xf numFmtId="0" fontId="0" fillId="6" borderId="22" xfId="0" applyFill="1" applyBorder="1" applyAlignment="1" applyProtection="1">
      <alignment/>
      <protection locked="0"/>
    </xf>
    <xf numFmtId="2" fontId="1" fillId="6" borderId="12" xfId="0" applyNumberFormat="1" applyFont="1" applyFill="1" applyBorder="1" applyAlignment="1" applyProtection="1">
      <alignment horizontal="center" vertical="top"/>
      <protection locked="0"/>
    </xf>
    <xf numFmtId="168" fontId="1" fillId="6" borderId="17" xfId="0" applyNumberFormat="1" applyFont="1" applyFill="1" applyBorder="1" applyAlignment="1" applyProtection="1">
      <alignment horizontal="center" vertical="top"/>
      <protection locked="0"/>
    </xf>
    <xf numFmtId="168" fontId="1" fillId="6" borderId="11" xfId="0" applyNumberFormat="1" applyFont="1" applyFill="1" applyBorder="1" applyAlignment="1" applyProtection="1">
      <alignment horizontal="center" vertical="top"/>
      <protection locked="0"/>
    </xf>
    <xf numFmtId="168" fontId="1" fillId="6" borderId="12" xfId="0" applyNumberFormat="1" applyFont="1" applyFill="1" applyBorder="1" applyAlignment="1" applyProtection="1">
      <alignment horizontal="center" vertical="top"/>
      <protection locked="0"/>
    </xf>
    <xf numFmtId="0" fontId="0" fillId="6" borderId="23" xfId="0" applyFill="1" applyBorder="1" applyAlignment="1" applyProtection="1">
      <alignment/>
      <protection locked="0"/>
    </xf>
    <xf numFmtId="2" fontId="0" fillId="6" borderId="13" xfId="0" applyNumberFormat="1" applyFill="1" applyBorder="1" applyAlignment="1" applyProtection="1">
      <alignment horizontal="center" vertical="top"/>
      <protection locked="0"/>
    </xf>
    <xf numFmtId="2" fontId="0" fillId="6" borderId="11" xfId="0" applyNumberFormat="1" applyFill="1" applyBorder="1" applyAlignment="1" applyProtection="1">
      <alignment horizontal="center" vertical="top"/>
      <protection locked="0"/>
    </xf>
    <xf numFmtId="2" fontId="0" fillId="6" borderId="11" xfId="0" applyNumberFormat="1" applyFill="1" applyBorder="1" applyAlignment="1" applyProtection="1">
      <alignment horizontal="center"/>
      <protection locked="0"/>
    </xf>
    <xf numFmtId="2" fontId="0" fillId="6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6" borderId="24" xfId="0" applyNumberFormat="1" applyFont="1" applyFill="1" applyBorder="1" applyAlignment="1" applyProtection="1">
      <alignment/>
      <protection locked="0"/>
    </xf>
    <xf numFmtId="0" fontId="0" fillId="6" borderId="21" xfId="0" applyNumberFormat="1" applyFill="1" applyBorder="1" applyAlignment="1" applyProtection="1">
      <alignment/>
      <protection locked="0"/>
    </xf>
    <xf numFmtId="0" fontId="1" fillId="6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NumberForma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27" fillId="20" borderId="0" xfId="0" applyFont="1" applyFill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5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right"/>
    </xf>
    <xf numFmtId="2" fontId="14" fillId="0" borderId="25" xfId="0" applyNumberFormat="1" applyFont="1" applyFill="1" applyBorder="1" applyAlignment="1">
      <alignment horizontal="center" vertical="top"/>
    </xf>
    <xf numFmtId="2" fontId="16" fillId="0" borderId="25" xfId="0" applyNumberFormat="1" applyFont="1" applyFill="1" applyBorder="1" applyAlignment="1">
      <alignment horizontal="right" vertical="center"/>
    </xf>
    <xf numFmtId="168" fontId="16" fillId="0" borderId="25" xfId="0" applyNumberFormat="1" applyFont="1" applyFill="1" applyBorder="1" applyAlignment="1">
      <alignment horizontal="right" vertical="center"/>
    </xf>
    <xf numFmtId="167" fontId="20" fillId="0" borderId="25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13" fillId="2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right" vertical="center"/>
    </xf>
    <xf numFmtId="168" fontId="16" fillId="0" borderId="10" xfId="0" applyNumberFormat="1" applyFont="1" applyFill="1" applyBorder="1" applyAlignment="1">
      <alignment horizontal="right" vertical="center"/>
    </xf>
    <xf numFmtId="167" fontId="2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right" vertical="center"/>
    </xf>
    <xf numFmtId="0" fontId="13" fillId="20" borderId="26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top"/>
    </xf>
    <xf numFmtId="0" fontId="17" fillId="0" borderId="26" xfId="0" applyFont="1" applyFill="1" applyBorder="1" applyAlignment="1">
      <alignment horizontal="right"/>
    </xf>
    <xf numFmtId="2" fontId="14" fillId="0" borderId="26" xfId="0" applyNumberFormat="1" applyFont="1" applyFill="1" applyBorder="1" applyAlignment="1">
      <alignment horizontal="center" vertical="top"/>
    </xf>
    <xf numFmtId="2" fontId="16" fillId="0" borderId="26" xfId="0" applyNumberFormat="1" applyFont="1" applyFill="1" applyBorder="1" applyAlignment="1">
      <alignment horizontal="right" vertical="center"/>
    </xf>
    <xf numFmtId="168" fontId="16" fillId="0" borderId="26" xfId="0" applyNumberFormat="1" applyFont="1" applyFill="1" applyBorder="1" applyAlignment="1">
      <alignment horizontal="right" vertical="center"/>
    </xf>
    <xf numFmtId="167" fontId="20" fillId="0" borderId="26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/>
    </xf>
    <xf numFmtId="0" fontId="21" fillId="0" borderId="26" xfId="0" applyFont="1" applyFill="1" applyBorder="1" applyAlignment="1">
      <alignment vertical="top" wrapText="1"/>
    </xf>
    <xf numFmtId="0" fontId="13" fillId="20" borderId="0" xfId="0" applyFont="1" applyFill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2" fillId="0" borderId="27" xfId="0" applyFont="1" applyFill="1" applyBorder="1" applyAlignment="1">
      <alignment vertical="top" wrapText="1"/>
    </xf>
    <xf numFmtId="167" fontId="23" fillId="0" borderId="27" xfId="0" applyNumberFormat="1" applyFont="1" applyFill="1" applyBorder="1" applyAlignment="1">
      <alignment vertical="center"/>
    </xf>
    <xf numFmtId="0" fontId="29" fillId="2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2" fontId="0" fillId="6" borderId="12" xfId="0" applyNumberFormat="1" applyFill="1" applyBorder="1" applyAlignment="1" applyProtection="1">
      <alignment horizontal="center" vertical="top"/>
      <protection locked="0"/>
    </xf>
    <xf numFmtId="2" fontId="1" fillId="6" borderId="11" xfId="0" applyNumberFormat="1" applyFont="1" applyFill="1" applyBorder="1" applyAlignment="1" applyProtection="1">
      <alignment horizontal="center" vertical="center"/>
      <protection locked="0"/>
    </xf>
    <xf numFmtId="2" fontId="1" fillId="6" borderId="12" xfId="0" applyNumberFormat="1" applyFont="1" applyFill="1" applyBorder="1" applyAlignment="1" applyProtection="1">
      <alignment horizontal="center" vertical="center"/>
      <protection locked="0"/>
    </xf>
    <xf numFmtId="2" fontId="1" fillId="24" borderId="11" xfId="0" applyNumberFormat="1" applyFont="1" applyFill="1" applyBorder="1" applyAlignment="1" applyProtection="1">
      <alignment horizontal="center" vertical="center"/>
      <protection locked="0"/>
    </xf>
    <xf numFmtId="2" fontId="1" fillId="24" borderId="13" xfId="0" applyNumberFormat="1" applyFont="1" applyFill="1" applyBorder="1" applyAlignment="1" applyProtection="1">
      <alignment horizontal="center" vertical="center"/>
      <protection locked="0"/>
    </xf>
    <xf numFmtId="2" fontId="1" fillId="24" borderId="28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2" fontId="1" fillId="24" borderId="11" xfId="0" applyNumberFormat="1" applyFont="1" applyFill="1" applyBorder="1" applyAlignment="1" applyProtection="1">
      <alignment horizontal="center" vertical="top"/>
      <protection locked="0"/>
    </xf>
    <xf numFmtId="2" fontId="1" fillId="24" borderId="13" xfId="0" applyNumberFormat="1" applyFont="1" applyFill="1" applyBorder="1" applyAlignment="1" applyProtection="1">
      <alignment horizontal="center" vertical="top"/>
      <protection locked="0"/>
    </xf>
    <xf numFmtId="2" fontId="1" fillId="24" borderId="28" xfId="0" applyNumberFormat="1" applyFont="1" applyFill="1" applyBorder="1" applyAlignment="1" applyProtection="1">
      <alignment horizontal="center" vertical="top"/>
      <protection locked="0"/>
    </xf>
    <xf numFmtId="168" fontId="1" fillId="24" borderId="11" xfId="0" applyNumberFormat="1" applyFont="1" applyFill="1" applyBorder="1" applyAlignment="1" applyProtection="1">
      <alignment horizontal="center" vertical="top"/>
      <protection locked="0"/>
    </xf>
    <xf numFmtId="168" fontId="1" fillId="24" borderId="13" xfId="0" applyNumberFormat="1" applyFont="1" applyFill="1" applyBorder="1" applyAlignment="1" applyProtection="1">
      <alignment horizontal="center" vertical="top"/>
      <protection locked="0"/>
    </xf>
    <xf numFmtId="168" fontId="1" fillId="24" borderId="28" xfId="0" applyNumberFormat="1" applyFont="1" applyFill="1" applyBorder="1" applyAlignment="1" applyProtection="1">
      <alignment horizontal="center" vertical="top"/>
      <protection locked="0"/>
    </xf>
    <xf numFmtId="0" fontId="0" fillId="24" borderId="23" xfId="0" applyFont="1" applyFill="1" applyBorder="1" applyAlignment="1" applyProtection="1">
      <alignment/>
      <protection locked="0"/>
    </xf>
    <xf numFmtId="0" fontId="0" fillId="24" borderId="29" xfId="0" applyFont="1" applyFill="1" applyBorder="1" applyAlignment="1" applyProtection="1">
      <alignment horizontal="center"/>
      <protection locked="0"/>
    </xf>
    <xf numFmtId="0" fontId="0" fillId="24" borderId="30" xfId="0" applyFont="1" applyFill="1" applyBorder="1" applyAlignment="1" applyProtection="1">
      <alignment horizontal="center"/>
      <protection locked="0"/>
    </xf>
    <xf numFmtId="0" fontId="0" fillId="24" borderId="31" xfId="0" applyFont="1" applyFill="1" applyBorder="1" applyAlignment="1" applyProtection="1">
      <alignment/>
      <protection locked="0"/>
    </xf>
    <xf numFmtId="0" fontId="0" fillId="24" borderId="32" xfId="0" applyFont="1" applyFill="1" applyBorder="1" applyAlignment="1" applyProtection="1">
      <alignment horizontal="center"/>
      <protection locked="0"/>
    </xf>
    <xf numFmtId="168" fontId="1" fillId="24" borderId="12" xfId="0" applyNumberFormat="1" applyFont="1" applyFill="1" applyBorder="1" applyAlignment="1" applyProtection="1">
      <alignment horizontal="center" vertical="top"/>
      <protection locked="0"/>
    </xf>
    <xf numFmtId="2" fontId="1" fillId="24" borderId="12" xfId="0" applyNumberFormat="1" applyFont="1" applyFill="1" applyBorder="1" applyAlignment="1" applyProtection="1">
      <alignment horizontal="center" vertical="top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2" fontId="1" fillId="24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70" fontId="25" fillId="0" borderId="33" xfId="0" applyNumberFormat="1" applyFont="1" applyBorder="1" applyAlignment="1">
      <alignment horizontal="center" vertical="center"/>
    </xf>
    <xf numFmtId="0" fontId="2" fillId="6" borderId="11" xfId="0" applyFont="1" applyFill="1" applyBorder="1" applyAlignment="1" applyProtection="1">
      <alignment horizontal="left" vertical="top" wrapText="1"/>
      <protection locked="0"/>
    </xf>
    <xf numFmtId="0" fontId="2" fillId="6" borderId="34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3" fillId="0" borderId="0" xfId="0" applyFont="1" applyAlignment="1">
      <alignment horizontal="center"/>
    </xf>
    <xf numFmtId="167" fontId="11" fillId="0" borderId="37" xfId="0" applyNumberFormat="1" applyFont="1" applyBorder="1" applyAlignment="1">
      <alignment horizontal="center" vertical="center"/>
    </xf>
    <xf numFmtId="167" fontId="11" fillId="0" borderId="33" xfId="0" applyNumberFormat="1" applyFont="1" applyBorder="1" applyAlignment="1">
      <alignment horizontal="center" vertical="center"/>
    </xf>
    <xf numFmtId="167" fontId="12" fillId="0" borderId="38" xfId="0" applyNumberFormat="1" applyFont="1" applyBorder="1" applyAlignment="1">
      <alignment horizontal="center" vertical="center"/>
    </xf>
    <xf numFmtId="167" fontId="12" fillId="0" borderId="39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2" fillId="6" borderId="12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2" fillId="6" borderId="17" xfId="0" applyFont="1" applyFill="1" applyBorder="1" applyAlignment="1" applyProtection="1">
      <alignment horizontal="left" vertical="top" wrapText="1"/>
      <protection locked="0"/>
    </xf>
    <xf numFmtId="0" fontId="2" fillId="6" borderId="40" xfId="0" applyFont="1" applyFill="1" applyBorder="1" applyAlignment="1" applyProtection="1">
      <alignment horizontal="left" vertical="top" wrapText="1"/>
      <protection locked="0"/>
    </xf>
    <xf numFmtId="170" fontId="25" fillId="0" borderId="38" xfId="0" applyNumberFormat="1" applyFont="1" applyBorder="1" applyAlignment="1">
      <alignment horizontal="center" vertical="center"/>
    </xf>
    <xf numFmtId="170" fontId="25" fillId="0" borderId="39" xfId="0" applyNumberFormat="1" applyFont="1" applyBorder="1" applyAlignment="1">
      <alignment horizontal="center" vertical="center"/>
    </xf>
    <xf numFmtId="170" fontId="25" fillId="0" borderId="37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6" borderId="41" xfId="0" applyFill="1" applyBorder="1" applyAlignment="1" applyProtection="1">
      <alignment horizontal="left"/>
      <protection locked="0"/>
    </xf>
    <xf numFmtId="0" fontId="0" fillId="6" borderId="42" xfId="0" applyFill="1" applyBorder="1" applyAlignment="1" applyProtection="1">
      <alignment horizontal="left"/>
      <protection locked="0"/>
    </xf>
    <xf numFmtId="0" fontId="0" fillId="6" borderId="43" xfId="0" applyFill="1" applyBorder="1" applyAlignment="1" applyProtection="1">
      <alignment horizontal="left"/>
      <protection locked="0"/>
    </xf>
    <xf numFmtId="167" fontId="11" fillId="0" borderId="37" xfId="0" applyNumberFormat="1" applyFont="1" applyFill="1" applyBorder="1" applyAlignment="1">
      <alignment horizontal="center" vertical="center"/>
    </xf>
    <xf numFmtId="167" fontId="11" fillId="0" borderId="33" xfId="0" applyNumberFormat="1" applyFont="1" applyFill="1" applyBorder="1" applyAlignment="1">
      <alignment horizontal="center" vertical="center"/>
    </xf>
    <xf numFmtId="0" fontId="0" fillId="24" borderId="44" xfId="0" applyFont="1" applyFill="1" applyBorder="1" applyAlignment="1" applyProtection="1">
      <alignment horizontal="left"/>
      <protection locked="0"/>
    </xf>
    <xf numFmtId="0" fontId="0" fillId="24" borderId="27" xfId="0" applyFont="1" applyFill="1" applyBorder="1" applyAlignment="1" applyProtection="1">
      <alignment horizontal="left"/>
      <protection locked="0"/>
    </xf>
    <xf numFmtId="0" fontId="0" fillId="24" borderId="45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18</xdr:col>
      <xdr:colOff>85725</xdr:colOff>
      <xdr:row>7</xdr:row>
      <xdr:rowOff>38100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0344150" y="390525"/>
          <a:ext cx="13049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m:     13,45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Súly:         9,76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 m:     2:27,34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O30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5" t="s">
        <v>13</v>
      </c>
      <c r="C1" s="28" t="s">
        <v>168</v>
      </c>
      <c r="D1" s="27" t="s">
        <v>12</v>
      </c>
      <c r="E1" s="24" t="s">
        <v>169</v>
      </c>
      <c r="F1" s="25" t="s">
        <v>8</v>
      </c>
      <c r="G1" s="26" t="s">
        <v>11</v>
      </c>
      <c r="H1" s="25" t="s">
        <v>10</v>
      </c>
      <c r="I1" s="25" t="s">
        <v>9</v>
      </c>
      <c r="J1" s="25" t="s">
        <v>8</v>
      </c>
    </row>
    <row r="2" spans="2:15" ht="12.75">
      <c r="B2" s="7">
        <v>9.98</v>
      </c>
      <c r="C2" s="8">
        <v>10</v>
      </c>
      <c r="D2" s="11">
        <v>0.0011849537037037037</v>
      </c>
      <c r="E2" s="24">
        <v>0.0011851851851851852</v>
      </c>
      <c r="F2" s="7">
        <v>300</v>
      </c>
      <c r="G2" s="5">
        <f aca="true" t="shared" si="0" ref="G2:G65">O2/100</f>
        <v>1.8</v>
      </c>
      <c r="H2" s="12">
        <v>3</v>
      </c>
      <c r="I2" s="12">
        <v>4</v>
      </c>
      <c r="J2" s="9">
        <v>0</v>
      </c>
      <c r="O2" s="21">
        <v>180</v>
      </c>
    </row>
    <row r="3" spans="2:15" ht="12.75">
      <c r="B3" s="13">
        <v>10.0051</v>
      </c>
      <c r="C3" s="23">
        <v>10.024000000000042</v>
      </c>
      <c r="D3" s="11">
        <v>0.0011852461851851852</v>
      </c>
      <c r="E3" s="22">
        <v>0.0011892592592592584</v>
      </c>
      <c r="F3" s="14">
        <v>299</v>
      </c>
      <c r="G3" s="5">
        <f t="shared" si="0"/>
        <v>1.82</v>
      </c>
      <c r="H3" s="12">
        <v>3.06</v>
      </c>
      <c r="I3" s="12">
        <v>4.36</v>
      </c>
      <c r="J3" s="9">
        <v>1</v>
      </c>
      <c r="O3" s="21">
        <v>182</v>
      </c>
    </row>
    <row r="4" spans="2:15" ht="12.75">
      <c r="B4" s="13">
        <v>10.029100000000042</v>
      </c>
      <c r="C4" s="23">
        <v>10.048000000000041</v>
      </c>
      <c r="D4" s="11">
        <v>0.0011893202592592584</v>
      </c>
      <c r="E4" s="22">
        <v>0.0011933333333333325</v>
      </c>
      <c r="F4" s="14">
        <v>298</v>
      </c>
      <c r="G4" s="5">
        <f t="shared" si="0"/>
        <v>1.85</v>
      </c>
      <c r="H4" s="12">
        <v>3.12</v>
      </c>
      <c r="I4" s="12">
        <v>4.73</v>
      </c>
      <c r="J4" s="9">
        <v>2</v>
      </c>
      <c r="O4" s="21">
        <v>185</v>
      </c>
    </row>
    <row r="5" spans="2:15" ht="12.75">
      <c r="B5" s="13">
        <v>10.053100000000041</v>
      </c>
      <c r="C5" s="23">
        <v>10.07200000000004</v>
      </c>
      <c r="D5" s="11">
        <v>0.0011933943333333325</v>
      </c>
      <c r="E5" s="22">
        <v>0.0011974074074074066</v>
      </c>
      <c r="F5" s="14">
        <v>297</v>
      </c>
      <c r="G5" s="5">
        <f t="shared" si="0"/>
        <v>1.87</v>
      </c>
      <c r="H5" s="12">
        <v>3.17</v>
      </c>
      <c r="I5" s="12">
        <v>5.09</v>
      </c>
      <c r="J5" s="9">
        <v>3</v>
      </c>
      <c r="O5" s="21">
        <v>187</v>
      </c>
    </row>
    <row r="6" spans="2:15" ht="12.75">
      <c r="B6" s="13">
        <v>10.07710000000004</v>
      </c>
      <c r="C6" s="23">
        <v>10.09600000000004</v>
      </c>
      <c r="D6" s="11">
        <v>0.0011974684074074066</v>
      </c>
      <c r="E6" s="22">
        <v>0.0012014814814814807</v>
      </c>
      <c r="F6" s="14">
        <v>296</v>
      </c>
      <c r="G6" s="5">
        <f t="shared" si="0"/>
        <v>1.89</v>
      </c>
      <c r="H6" s="12">
        <v>3.23</v>
      </c>
      <c r="I6" s="12">
        <v>5.46</v>
      </c>
      <c r="J6" s="9">
        <v>4</v>
      </c>
      <c r="O6" s="21">
        <v>189</v>
      </c>
    </row>
    <row r="7" spans="2:15" ht="12.75">
      <c r="B7" s="13">
        <v>10.10110000000004</v>
      </c>
      <c r="C7" s="23">
        <v>10.12</v>
      </c>
      <c r="D7" s="11">
        <v>0.0012015424814814807</v>
      </c>
      <c r="E7" s="22">
        <v>0.0012055555555555548</v>
      </c>
      <c r="F7" s="14">
        <v>295</v>
      </c>
      <c r="G7" s="5">
        <f t="shared" si="0"/>
        <v>1.92</v>
      </c>
      <c r="H7" s="12">
        <v>3.29</v>
      </c>
      <c r="I7" s="12">
        <v>5.82</v>
      </c>
      <c r="J7" s="9">
        <v>5</v>
      </c>
      <c r="O7" s="21">
        <v>192</v>
      </c>
    </row>
    <row r="8" spans="2:15" ht="12.75">
      <c r="B8" s="13">
        <v>10.125100000000039</v>
      </c>
      <c r="C8" s="23">
        <v>10.144000000000037</v>
      </c>
      <c r="D8" s="11">
        <v>0.0012056165555555548</v>
      </c>
      <c r="E8" s="22">
        <v>0.0012096296296296289</v>
      </c>
      <c r="F8" s="14">
        <v>294</v>
      </c>
      <c r="G8" s="5">
        <f t="shared" si="0"/>
        <v>1.94</v>
      </c>
      <c r="H8" s="12">
        <v>3.35</v>
      </c>
      <c r="I8" s="12">
        <v>6.19</v>
      </c>
      <c r="J8" s="9">
        <v>6</v>
      </c>
      <c r="O8" s="21">
        <v>194</v>
      </c>
    </row>
    <row r="9" spans="2:15" ht="12.75">
      <c r="B9" s="13">
        <v>10.149100000000038</v>
      </c>
      <c r="C9" s="23">
        <v>10.168000000000037</v>
      </c>
      <c r="D9" s="11">
        <v>0.0012096906296296288</v>
      </c>
      <c r="E9" s="22">
        <v>0.001213703703703703</v>
      </c>
      <c r="F9" s="14">
        <v>293</v>
      </c>
      <c r="G9" s="5">
        <f t="shared" si="0"/>
        <v>1.96</v>
      </c>
      <c r="H9" s="12">
        <v>3.4</v>
      </c>
      <c r="I9" s="12">
        <v>6.55</v>
      </c>
      <c r="J9" s="9">
        <v>7</v>
      </c>
      <c r="O9" s="21">
        <v>196</v>
      </c>
    </row>
    <row r="10" spans="2:15" ht="12.75">
      <c r="B10" s="13">
        <v>10.173100000000037</v>
      </c>
      <c r="C10" s="23">
        <v>10.192000000000036</v>
      </c>
      <c r="D10" s="11">
        <v>0.001213764703703703</v>
      </c>
      <c r="E10" s="22">
        <v>0.001217777777777777</v>
      </c>
      <c r="F10" s="14">
        <v>292</v>
      </c>
      <c r="G10" s="5">
        <f t="shared" si="0"/>
        <v>1.99</v>
      </c>
      <c r="H10" s="12">
        <v>3.46</v>
      </c>
      <c r="I10" s="12">
        <v>6.92</v>
      </c>
      <c r="J10" s="9">
        <v>8</v>
      </c>
      <c r="O10" s="21">
        <v>199</v>
      </c>
    </row>
    <row r="11" spans="2:15" ht="12.75">
      <c r="B11" s="13">
        <v>10.197100000000036</v>
      </c>
      <c r="C11" s="23">
        <v>10.216000000000035</v>
      </c>
      <c r="D11" s="11">
        <v>0.001217838777777777</v>
      </c>
      <c r="E11" s="22">
        <v>0.0012218518518518511</v>
      </c>
      <c r="F11" s="14">
        <v>291</v>
      </c>
      <c r="G11" s="5">
        <f t="shared" si="0"/>
        <v>2.01</v>
      </c>
      <c r="H11" s="12">
        <v>3.52</v>
      </c>
      <c r="I11" s="12">
        <v>7.28</v>
      </c>
      <c r="J11" s="9">
        <v>9</v>
      </c>
      <c r="O11" s="21">
        <v>201</v>
      </c>
    </row>
    <row r="12" spans="2:15" ht="12.75">
      <c r="B12" s="13">
        <v>10.221100000000035</v>
      </c>
      <c r="C12" s="23">
        <v>10.24</v>
      </c>
      <c r="D12" s="11">
        <v>0.0012219128518518511</v>
      </c>
      <c r="E12" s="22">
        <v>0.0012259259259259252</v>
      </c>
      <c r="F12" s="14">
        <v>290</v>
      </c>
      <c r="G12" s="5">
        <f t="shared" si="0"/>
        <v>2.03</v>
      </c>
      <c r="H12" s="12">
        <v>3.58</v>
      </c>
      <c r="I12" s="12">
        <v>7.65</v>
      </c>
      <c r="J12" s="9">
        <v>10</v>
      </c>
      <c r="O12" s="21">
        <v>203</v>
      </c>
    </row>
    <row r="13" spans="2:15" ht="12.75">
      <c r="B13" s="13">
        <v>10.245100000000035</v>
      </c>
      <c r="C13" s="23">
        <v>10.264000000000033</v>
      </c>
      <c r="D13" s="11">
        <v>0.0012259869259259252</v>
      </c>
      <c r="E13" s="22">
        <v>0.0012299999999999993</v>
      </c>
      <c r="F13" s="14">
        <v>289</v>
      </c>
      <c r="G13" s="5">
        <f t="shared" si="0"/>
        <v>2.06</v>
      </c>
      <c r="H13" s="12">
        <v>3.63</v>
      </c>
      <c r="I13" s="12">
        <v>8.01</v>
      </c>
      <c r="J13" s="9">
        <v>11</v>
      </c>
      <c r="O13" s="21">
        <v>206</v>
      </c>
    </row>
    <row r="14" spans="2:15" ht="12.75">
      <c r="B14" s="13">
        <v>10.269100000000034</v>
      </c>
      <c r="C14" s="23">
        <v>10.288000000000032</v>
      </c>
      <c r="D14" s="11">
        <v>0.0012300609999999993</v>
      </c>
      <c r="E14" s="22">
        <v>0.0012340740740740734</v>
      </c>
      <c r="F14" s="14">
        <v>288</v>
      </c>
      <c r="G14" s="5">
        <f t="shared" si="0"/>
        <v>2.08</v>
      </c>
      <c r="H14" s="12">
        <v>3.69</v>
      </c>
      <c r="I14" s="12">
        <v>8.38</v>
      </c>
      <c r="J14" s="9">
        <v>12</v>
      </c>
      <c r="O14" s="21">
        <v>208</v>
      </c>
    </row>
    <row r="15" spans="2:15" ht="12.75">
      <c r="B15" s="13">
        <v>10.293100000000033</v>
      </c>
      <c r="C15" s="23">
        <v>10.312000000000031</v>
      </c>
      <c r="D15" s="11">
        <v>0.0012341350740740734</v>
      </c>
      <c r="E15" s="22">
        <v>0.0012381481481481475</v>
      </c>
      <c r="F15" s="14">
        <v>287</v>
      </c>
      <c r="G15" s="5">
        <f t="shared" si="0"/>
        <v>2.1</v>
      </c>
      <c r="H15" s="12">
        <v>3.75</v>
      </c>
      <c r="I15" s="12">
        <v>8.74</v>
      </c>
      <c r="J15" s="9">
        <v>13</v>
      </c>
      <c r="O15" s="21">
        <v>210</v>
      </c>
    </row>
    <row r="16" spans="2:15" ht="12.75">
      <c r="B16" s="13">
        <v>10.317100000000032</v>
      </c>
      <c r="C16" s="23">
        <v>10.33600000000003</v>
      </c>
      <c r="D16" s="11">
        <v>0.0012382091481481475</v>
      </c>
      <c r="E16" s="22">
        <v>0.0012422222222222216</v>
      </c>
      <c r="F16" s="14">
        <v>286</v>
      </c>
      <c r="G16" s="5">
        <f t="shared" si="0"/>
        <v>2.13</v>
      </c>
      <c r="H16" s="12">
        <v>3.81</v>
      </c>
      <c r="I16" s="12">
        <v>9.11</v>
      </c>
      <c r="J16" s="9">
        <v>14</v>
      </c>
      <c r="O16" s="21">
        <v>213</v>
      </c>
    </row>
    <row r="17" spans="2:15" ht="12.75">
      <c r="B17" s="13">
        <v>10.341100000000031</v>
      </c>
      <c r="C17" s="23">
        <v>10.36</v>
      </c>
      <c r="D17" s="11">
        <v>0.0012422832222222216</v>
      </c>
      <c r="E17" s="22">
        <v>0.0012462962962962957</v>
      </c>
      <c r="F17" s="14">
        <v>285</v>
      </c>
      <c r="G17" s="5">
        <f t="shared" si="0"/>
        <v>2.15</v>
      </c>
      <c r="H17" s="12">
        <v>3.86</v>
      </c>
      <c r="I17" s="12">
        <v>9.47</v>
      </c>
      <c r="J17" s="9">
        <v>15</v>
      </c>
      <c r="O17" s="21">
        <v>215</v>
      </c>
    </row>
    <row r="18" spans="2:15" ht="12.75">
      <c r="B18" s="13">
        <v>10.36510000000003</v>
      </c>
      <c r="C18" s="23">
        <v>10.384000000000029</v>
      </c>
      <c r="D18" s="11">
        <v>0.0012463572962962957</v>
      </c>
      <c r="E18" s="22">
        <v>0.0012503703703703698</v>
      </c>
      <c r="F18" s="14">
        <v>284</v>
      </c>
      <c r="G18" s="5">
        <f t="shared" si="0"/>
        <v>2.17</v>
      </c>
      <c r="H18" s="12">
        <v>3.92</v>
      </c>
      <c r="I18" s="12">
        <v>9.84</v>
      </c>
      <c r="J18" s="9">
        <v>16</v>
      </c>
      <c r="O18" s="21">
        <v>217</v>
      </c>
    </row>
    <row r="19" spans="2:15" ht="12.75">
      <c r="B19" s="13">
        <v>10.38910000000003</v>
      </c>
      <c r="C19" s="23">
        <v>10.408000000000028</v>
      </c>
      <c r="D19" s="11">
        <v>0.0012504313703703698</v>
      </c>
      <c r="E19" s="22">
        <v>0.0012544444444444439</v>
      </c>
      <c r="F19" s="14">
        <v>283</v>
      </c>
      <c r="G19" s="5">
        <f t="shared" si="0"/>
        <v>2.2</v>
      </c>
      <c r="H19" s="12">
        <v>3.98</v>
      </c>
      <c r="I19" s="12">
        <v>10.2</v>
      </c>
      <c r="J19" s="9">
        <v>17</v>
      </c>
      <c r="O19" s="21">
        <v>220</v>
      </c>
    </row>
    <row r="20" spans="2:15" ht="12.75">
      <c r="B20" s="13">
        <v>10.413100000000028</v>
      </c>
      <c r="C20" s="23">
        <v>10.432000000000027</v>
      </c>
      <c r="D20" s="11">
        <v>0.0012545054444444439</v>
      </c>
      <c r="E20" s="22">
        <v>0.001258518518518518</v>
      </c>
      <c r="F20" s="14">
        <v>282</v>
      </c>
      <c r="G20" s="5">
        <f t="shared" si="0"/>
        <v>2.22</v>
      </c>
      <c r="H20" s="12">
        <v>4.04</v>
      </c>
      <c r="I20" s="12">
        <v>10.57</v>
      </c>
      <c r="J20" s="9">
        <v>18</v>
      </c>
      <c r="O20" s="21">
        <v>222</v>
      </c>
    </row>
    <row r="21" spans="2:15" ht="12.75">
      <c r="B21" s="13">
        <v>10.437100000000028</v>
      </c>
      <c r="C21" s="23">
        <v>10.456000000000026</v>
      </c>
      <c r="D21" s="11">
        <v>0.001258579518518518</v>
      </c>
      <c r="E21" s="22">
        <v>0.001262592592592592</v>
      </c>
      <c r="F21" s="14">
        <v>281</v>
      </c>
      <c r="G21" s="5">
        <f t="shared" si="0"/>
        <v>2.24</v>
      </c>
      <c r="H21" s="12">
        <v>4.09</v>
      </c>
      <c r="I21" s="12">
        <v>10.93</v>
      </c>
      <c r="J21" s="9">
        <v>19</v>
      </c>
      <c r="O21" s="21">
        <v>224</v>
      </c>
    </row>
    <row r="22" spans="2:15" ht="12.75">
      <c r="B22" s="13">
        <v>10.461100000000027</v>
      </c>
      <c r="C22" s="23">
        <v>10.48</v>
      </c>
      <c r="D22" s="11">
        <v>0.001262653592592592</v>
      </c>
      <c r="E22" s="22">
        <v>0.0012666666666666662</v>
      </c>
      <c r="F22" s="14">
        <v>280</v>
      </c>
      <c r="G22" s="5">
        <f t="shared" si="0"/>
        <v>2.27</v>
      </c>
      <c r="H22" s="12">
        <v>4.15</v>
      </c>
      <c r="I22" s="12">
        <v>11.3</v>
      </c>
      <c r="J22" s="9">
        <v>20</v>
      </c>
      <c r="O22" s="21">
        <v>227</v>
      </c>
    </row>
    <row r="23" spans="2:15" ht="12.75">
      <c r="B23" s="13">
        <v>10.485100000000026</v>
      </c>
      <c r="C23" s="23">
        <v>10.504000000000024</v>
      </c>
      <c r="D23" s="11">
        <v>0.0012667276666666661</v>
      </c>
      <c r="E23" s="22">
        <v>0.0012707407407407403</v>
      </c>
      <c r="F23" s="14">
        <v>279</v>
      </c>
      <c r="G23" s="5">
        <f t="shared" si="0"/>
        <v>2.29</v>
      </c>
      <c r="H23" s="12">
        <v>4.21</v>
      </c>
      <c r="I23" s="12">
        <v>11.66</v>
      </c>
      <c r="J23" s="9">
        <v>21</v>
      </c>
      <c r="O23" s="21">
        <v>229</v>
      </c>
    </row>
    <row r="24" spans="2:15" ht="12.75">
      <c r="B24" s="13">
        <v>10.509100000000025</v>
      </c>
      <c r="C24" s="23">
        <v>10.528000000000024</v>
      </c>
      <c r="D24" s="11">
        <v>0.0012708017407407402</v>
      </c>
      <c r="E24" s="22">
        <v>0.0012748148148148143</v>
      </c>
      <c r="F24" s="14">
        <v>278</v>
      </c>
      <c r="G24" s="5">
        <f t="shared" si="0"/>
        <v>2.31</v>
      </c>
      <c r="H24" s="12">
        <v>4.27</v>
      </c>
      <c r="I24" s="12">
        <v>12.03</v>
      </c>
      <c r="J24" s="9">
        <v>22</v>
      </c>
      <c r="O24" s="21">
        <v>231</v>
      </c>
    </row>
    <row r="25" spans="2:15" ht="12.75">
      <c r="B25" s="13">
        <v>10.533100000000024</v>
      </c>
      <c r="C25" s="23">
        <v>10.552000000000023</v>
      </c>
      <c r="D25" s="11">
        <v>0.0012748758148148143</v>
      </c>
      <c r="E25" s="22">
        <v>0.0012788888888888884</v>
      </c>
      <c r="F25" s="14">
        <v>277</v>
      </c>
      <c r="G25" s="5">
        <f t="shared" si="0"/>
        <v>2.34</v>
      </c>
      <c r="H25" s="12">
        <v>4.32</v>
      </c>
      <c r="I25" s="12">
        <v>12.39</v>
      </c>
      <c r="J25" s="9">
        <v>23</v>
      </c>
      <c r="O25" s="21">
        <v>234</v>
      </c>
    </row>
    <row r="26" spans="2:15" ht="12.75">
      <c r="B26" s="13">
        <v>10.557100000000023</v>
      </c>
      <c r="C26" s="23">
        <v>10.576000000000022</v>
      </c>
      <c r="D26" s="11">
        <v>0.0012789498888888884</v>
      </c>
      <c r="E26" s="22">
        <v>0.0012829629629629625</v>
      </c>
      <c r="F26" s="14">
        <v>276</v>
      </c>
      <c r="G26" s="5">
        <f t="shared" si="0"/>
        <v>2.36</v>
      </c>
      <c r="H26" s="12">
        <v>4.38</v>
      </c>
      <c r="I26" s="12">
        <v>12.76</v>
      </c>
      <c r="J26" s="9">
        <v>24</v>
      </c>
      <c r="O26" s="21">
        <v>236</v>
      </c>
    </row>
    <row r="27" spans="2:15" ht="12.75">
      <c r="B27" s="13">
        <v>10.581100000000022</v>
      </c>
      <c r="C27" s="23">
        <v>10.6</v>
      </c>
      <c r="D27" s="11">
        <v>0.0012830239629629625</v>
      </c>
      <c r="E27" s="22">
        <v>0.0012870370370370366</v>
      </c>
      <c r="F27" s="14">
        <v>275</v>
      </c>
      <c r="G27" s="5">
        <f t="shared" si="0"/>
        <v>2.39</v>
      </c>
      <c r="H27" s="12">
        <v>4.44</v>
      </c>
      <c r="I27" s="12">
        <v>13.12</v>
      </c>
      <c r="J27" s="9">
        <v>25</v>
      </c>
      <c r="O27" s="21">
        <v>239</v>
      </c>
    </row>
    <row r="28" spans="2:15" ht="12.75">
      <c r="B28" s="13">
        <v>10.605100000000022</v>
      </c>
      <c r="C28" s="23">
        <v>10.62400000000002</v>
      </c>
      <c r="D28" s="11">
        <v>0.0012870980370370366</v>
      </c>
      <c r="E28" s="22">
        <v>0.0012911111111111107</v>
      </c>
      <c r="F28" s="14">
        <v>274</v>
      </c>
      <c r="G28" s="5">
        <f t="shared" si="0"/>
        <v>2.41</v>
      </c>
      <c r="H28" s="12">
        <v>4.5</v>
      </c>
      <c r="I28" s="12">
        <v>13.48</v>
      </c>
      <c r="J28" s="9">
        <v>26</v>
      </c>
      <c r="O28" s="21">
        <v>241</v>
      </c>
    </row>
    <row r="29" spans="2:15" ht="12.75">
      <c r="B29" s="13">
        <v>10.62910000000002</v>
      </c>
      <c r="C29" s="23">
        <v>10.64800000000002</v>
      </c>
      <c r="D29" s="11">
        <v>0.0012911721111111107</v>
      </c>
      <c r="E29" s="22">
        <v>0.0012951851851851848</v>
      </c>
      <c r="F29" s="14">
        <v>273</v>
      </c>
      <c r="G29" s="5">
        <f t="shared" si="0"/>
        <v>2.43</v>
      </c>
      <c r="H29" s="12">
        <v>4.56</v>
      </c>
      <c r="I29" s="12">
        <v>13.85</v>
      </c>
      <c r="J29" s="9">
        <v>27</v>
      </c>
      <c r="O29" s="21">
        <v>243</v>
      </c>
    </row>
    <row r="30" spans="2:15" ht="12.75">
      <c r="B30" s="13">
        <v>10.65310000000002</v>
      </c>
      <c r="C30" s="23">
        <v>10.672000000000018</v>
      </c>
      <c r="D30" s="11">
        <v>0.0012952461851851848</v>
      </c>
      <c r="E30" s="22">
        <v>0.001299259259259259</v>
      </c>
      <c r="F30" s="14">
        <v>272</v>
      </c>
      <c r="G30" s="5">
        <f t="shared" si="0"/>
        <v>2.46</v>
      </c>
      <c r="H30" s="12">
        <v>4.61</v>
      </c>
      <c r="I30" s="12">
        <v>14.21</v>
      </c>
      <c r="J30" s="9">
        <v>28</v>
      </c>
      <c r="O30" s="21">
        <v>246</v>
      </c>
    </row>
    <row r="31" spans="2:15" ht="12.75">
      <c r="B31" s="13">
        <v>10.677100000000019</v>
      </c>
      <c r="C31" s="23">
        <v>10.696000000000017</v>
      </c>
      <c r="D31" s="11">
        <v>0.0012993202592592589</v>
      </c>
      <c r="E31" s="22">
        <v>0.001303333333333333</v>
      </c>
      <c r="F31" s="14">
        <v>271</v>
      </c>
      <c r="G31" s="5">
        <f t="shared" si="0"/>
        <v>2.48</v>
      </c>
      <c r="H31" s="12">
        <v>4.67</v>
      </c>
      <c r="I31" s="12">
        <v>14.58</v>
      </c>
      <c r="J31" s="9">
        <v>29</v>
      </c>
      <c r="O31" s="21">
        <v>248</v>
      </c>
    </row>
    <row r="32" spans="2:15" ht="12.75">
      <c r="B32" s="13">
        <v>10.701100000000018</v>
      </c>
      <c r="C32" s="23">
        <v>10.72</v>
      </c>
      <c r="D32" s="11">
        <v>0.001303394333333333</v>
      </c>
      <c r="E32" s="22">
        <v>0.001307407407407407</v>
      </c>
      <c r="F32" s="14">
        <v>270</v>
      </c>
      <c r="G32" s="5">
        <f t="shared" si="0"/>
        <v>2.5</v>
      </c>
      <c r="H32" s="12">
        <v>4.73</v>
      </c>
      <c r="I32" s="12">
        <v>14.94</v>
      </c>
      <c r="J32" s="9">
        <v>30</v>
      </c>
      <c r="O32" s="21">
        <v>250</v>
      </c>
    </row>
    <row r="33" spans="2:15" ht="12.75">
      <c r="B33" s="13">
        <v>10.725100000000017</v>
      </c>
      <c r="C33" s="23">
        <v>10.744000000000016</v>
      </c>
      <c r="D33" s="11">
        <v>0.001307468407407407</v>
      </c>
      <c r="E33" s="22">
        <v>0.0013114814814814812</v>
      </c>
      <c r="F33" s="14">
        <v>269</v>
      </c>
      <c r="G33" s="5">
        <f t="shared" si="0"/>
        <v>2.53</v>
      </c>
      <c r="H33" s="12">
        <v>4.79</v>
      </c>
      <c r="I33" s="12">
        <v>15.31</v>
      </c>
      <c r="J33" s="9">
        <v>31</v>
      </c>
      <c r="O33" s="21">
        <v>253</v>
      </c>
    </row>
    <row r="34" spans="2:15" ht="12.75">
      <c r="B34" s="13">
        <v>10.749100000000016</v>
      </c>
      <c r="C34" s="23">
        <v>10.768000000000015</v>
      </c>
      <c r="D34" s="11">
        <v>0.0013115424814814812</v>
      </c>
      <c r="E34" s="22">
        <v>0.0013155555555555553</v>
      </c>
      <c r="F34" s="14">
        <v>268</v>
      </c>
      <c r="G34" s="5">
        <f t="shared" si="0"/>
        <v>2.55</v>
      </c>
      <c r="H34" s="12">
        <v>4.84</v>
      </c>
      <c r="I34" s="12">
        <v>15.67</v>
      </c>
      <c r="J34" s="9">
        <v>32</v>
      </c>
      <c r="O34" s="21">
        <v>255</v>
      </c>
    </row>
    <row r="35" spans="2:15" ht="12.75">
      <c r="B35" s="13">
        <v>10.773100000000015</v>
      </c>
      <c r="C35" s="23">
        <v>10.792000000000014</v>
      </c>
      <c r="D35" s="11">
        <v>0.0013156165555555553</v>
      </c>
      <c r="E35" s="22">
        <v>0.0013196296296296294</v>
      </c>
      <c r="F35" s="14">
        <v>267</v>
      </c>
      <c r="G35" s="5">
        <f t="shared" si="0"/>
        <v>2.57</v>
      </c>
      <c r="H35" s="12">
        <v>4.9</v>
      </c>
      <c r="I35" s="12">
        <v>16.04</v>
      </c>
      <c r="J35" s="9">
        <v>33</v>
      </c>
      <c r="O35" s="21">
        <v>257</v>
      </c>
    </row>
    <row r="36" spans="2:15" ht="12.75">
      <c r="B36" s="13">
        <v>10.797100000000015</v>
      </c>
      <c r="C36" s="23">
        <v>10.816000000000013</v>
      </c>
      <c r="D36" s="11">
        <v>0.0013196906296296293</v>
      </c>
      <c r="E36" s="22">
        <v>0.0013237037037037035</v>
      </c>
      <c r="F36" s="14">
        <v>266</v>
      </c>
      <c r="G36" s="5">
        <f t="shared" si="0"/>
        <v>2.6</v>
      </c>
      <c r="H36" s="12">
        <v>4.96</v>
      </c>
      <c r="I36" s="12">
        <v>16.4</v>
      </c>
      <c r="J36" s="9">
        <v>34</v>
      </c>
      <c r="O36" s="21">
        <v>260</v>
      </c>
    </row>
    <row r="37" spans="2:15" ht="12.75">
      <c r="B37" s="13">
        <v>10.821100000000014</v>
      </c>
      <c r="C37" s="23">
        <v>10.84</v>
      </c>
      <c r="D37" s="11">
        <v>0.0013237647037037034</v>
      </c>
      <c r="E37" s="22">
        <v>0.0013277777777777776</v>
      </c>
      <c r="F37" s="14">
        <v>265</v>
      </c>
      <c r="G37" s="5">
        <f t="shared" si="0"/>
        <v>2.62</v>
      </c>
      <c r="H37" s="12">
        <v>5.02</v>
      </c>
      <c r="I37" s="12">
        <v>16.77</v>
      </c>
      <c r="J37" s="9">
        <v>35</v>
      </c>
      <c r="O37" s="21">
        <v>262</v>
      </c>
    </row>
    <row r="38" spans="2:15" ht="12.75">
      <c r="B38" s="13">
        <v>10.845100000000013</v>
      </c>
      <c r="C38" s="23">
        <v>10.864000000000011</v>
      </c>
      <c r="D38" s="11">
        <v>0.0013278387777777775</v>
      </c>
      <c r="E38" s="22">
        <v>0.0013318518518518516</v>
      </c>
      <c r="F38" s="14">
        <v>264</v>
      </c>
      <c r="G38" s="5">
        <f t="shared" si="0"/>
        <v>2.64</v>
      </c>
      <c r="H38" s="12">
        <v>5.07</v>
      </c>
      <c r="I38" s="12">
        <v>17.13</v>
      </c>
      <c r="J38" s="9">
        <v>36</v>
      </c>
      <c r="O38" s="21">
        <v>264</v>
      </c>
    </row>
    <row r="39" spans="2:15" ht="12.75">
      <c r="B39" s="13">
        <v>10.869100000000012</v>
      </c>
      <c r="C39" s="23">
        <v>10.88800000000001</v>
      </c>
      <c r="D39" s="11">
        <v>0.0013319128518518516</v>
      </c>
      <c r="E39" s="22">
        <v>0.0013359259259259257</v>
      </c>
      <c r="F39" s="14">
        <v>263</v>
      </c>
      <c r="G39" s="5">
        <f t="shared" si="0"/>
        <v>2.67</v>
      </c>
      <c r="H39" s="12">
        <v>5.13</v>
      </c>
      <c r="I39" s="12">
        <v>17.5</v>
      </c>
      <c r="J39" s="9">
        <v>37</v>
      </c>
      <c r="O39" s="21">
        <v>267</v>
      </c>
    </row>
    <row r="40" spans="2:15" ht="12.75">
      <c r="B40" s="13">
        <v>10.893100000000011</v>
      </c>
      <c r="C40" s="23">
        <v>10.91200000000001</v>
      </c>
      <c r="D40" s="11">
        <v>0.0013359869259259257</v>
      </c>
      <c r="E40" s="22">
        <v>0.0013399999999999998</v>
      </c>
      <c r="F40" s="14">
        <v>262</v>
      </c>
      <c r="G40" s="5">
        <f t="shared" si="0"/>
        <v>2.69</v>
      </c>
      <c r="H40" s="12">
        <v>5.19</v>
      </c>
      <c r="I40" s="12">
        <v>17.86</v>
      </c>
      <c r="J40" s="9">
        <v>38</v>
      </c>
      <c r="O40" s="21">
        <v>269</v>
      </c>
    </row>
    <row r="41" spans="2:15" ht="12.75">
      <c r="B41" s="13">
        <v>10.91710000000001</v>
      </c>
      <c r="C41" s="23">
        <v>10.936000000000009</v>
      </c>
      <c r="D41" s="11">
        <v>0.0013400609999999998</v>
      </c>
      <c r="E41" s="22">
        <v>0.001344074074074074</v>
      </c>
      <c r="F41" s="14">
        <v>261</v>
      </c>
      <c r="G41" s="5">
        <f t="shared" si="0"/>
        <v>2.71</v>
      </c>
      <c r="H41" s="12">
        <v>5.25</v>
      </c>
      <c r="I41" s="12">
        <v>18.23</v>
      </c>
      <c r="J41" s="9">
        <v>39</v>
      </c>
      <c r="O41" s="21">
        <v>271</v>
      </c>
    </row>
    <row r="42" spans="2:15" ht="12.75">
      <c r="B42" s="13">
        <v>10.94110000000001</v>
      </c>
      <c r="C42" s="23">
        <v>10.96</v>
      </c>
      <c r="D42" s="11">
        <v>0.001344135074074074</v>
      </c>
      <c r="E42" s="22">
        <v>0.001348148148148148</v>
      </c>
      <c r="F42" s="14">
        <v>260</v>
      </c>
      <c r="G42" s="5">
        <f t="shared" si="0"/>
        <v>2.74</v>
      </c>
      <c r="H42" s="12">
        <v>5.3</v>
      </c>
      <c r="I42" s="12">
        <v>18.59</v>
      </c>
      <c r="J42" s="9">
        <v>40</v>
      </c>
      <c r="O42" s="21">
        <v>274</v>
      </c>
    </row>
    <row r="43" spans="2:15" ht="12.75">
      <c r="B43" s="13">
        <v>10.965100000000009</v>
      </c>
      <c r="C43" s="23">
        <v>10.984000000000007</v>
      </c>
      <c r="D43" s="11">
        <v>0.001348209148148148</v>
      </c>
      <c r="E43" s="22">
        <v>0.001352222222222222</v>
      </c>
      <c r="F43" s="14">
        <v>259</v>
      </c>
      <c r="G43" s="5">
        <f t="shared" si="0"/>
        <v>2.76</v>
      </c>
      <c r="H43" s="12">
        <v>5.36</v>
      </c>
      <c r="I43" s="12">
        <v>18.96</v>
      </c>
      <c r="J43" s="9">
        <v>41</v>
      </c>
      <c r="O43" s="21">
        <v>276</v>
      </c>
    </row>
    <row r="44" spans="2:15" ht="12.75">
      <c r="B44" s="13">
        <v>10.989100000000008</v>
      </c>
      <c r="C44" s="23">
        <v>11.008000000000006</v>
      </c>
      <c r="D44" s="11">
        <v>0.001352283222222222</v>
      </c>
      <c r="E44" s="22">
        <v>0.0013562962962962962</v>
      </c>
      <c r="F44" s="14">
        <v>258</v>
      </c>
      <c r="G44" s="5">
        <f t="shared" si="0"/>
        <v>2.78</v>
      </c>
      <c r="H44" s="12">
        <v>5.42</v>
      </c>
      <c r="I44" s="12">
        <v>19.32</v>
      </c>
      <c r="J44" s="9">
        <v>42</v>
      </c>
      <c r="O44" s="21">
        <v>278</v>
      </c>
    </row>
    <row r="45" spans="2:15" ht="12.75">
      <c r="B45" s="13">
        <v>11.013100000000007</v>
      </c>
      <c r="C45" s="23">
        <v>11.032000000000005</v>
      </c>
      <c r="D45" s="11">
        <v>0.0013563572962962962</v>
      </c>
      <c r="E45" s="22">
        <v>0.0013603703703703703</v>
      </c>
      <c r="F45" s="14">
        <v>257</v>
      </c>
      <c r="G45" s="5">
        <f t="shared" si="0"/>
        <v>2.81</v>
      </c>
      <c r="H45" s="12">
        <v>5.48</v>
      </c>
      <c r="I45" s="12">
        <v>19.69</v>
      </c>
      <c r="J45" s="9">
        <v>43</v>
      </c>
      <c r="O45" s="21">
        <v>281</v>
      </c>
    </row>
    <row r="46" spans="2:15" ht="12.75">
      <c r="B46" s="13">
        <v>11.037100000000006</v>
      </c>
      <c r="C46" s="23">
        <v>11.056000000000004</v>
      </c>
      <c r="D46" s="11">
        <v>0.0013604313703703703</v>
      </c>
      <c r="E46" s="22">
        <v>0.0013644444444444444</v>
      </c>
      <c r="F46" s="14">
        <v>256</v>
      </c>
      <c r="G46" s="5">
        <f t="shared" si="0"/>
        <v>2.83</v>
      </c>
      <c r="H46" s="12">
        <v>5.53</v>
      </c>
      <c r="I46" s="12">
        <v>20.05</v>
      </c>
      <c r="J46" s="9">
        <v>44</v>
      </c>
      <c r="O46" s="21">
        <v>283</v>
      </c>
    </row>
    <row r="47" spans="2:15" ht="12.75">
      <c r="B47" s="13">
        <v>11.061100000000005</v>
      </c>
      <c r="C47" s="23">
        <v>11.08</v>
      </c>
      <c r="D47" s="11">
        <v>0.0013645054444444444</v>
      </c>
      <c r="E47" s="22">
        <v>0.0013685185185185185</v>
      </c>
      <c r="F47" s="14">
        <v>255</v>
      </c>
      <c r="G47" s="5">
        <f t="shared" si="0"/>
        <v>2.85</v>
      </c>
      <c r="H47" s="12">
        <v>5.59</v>
      </c>
      <c r="I47" s="12">
        <v>20.42</v>
      </c>
      <c r="J47" s="9">
        <v>45</v>
      </c>
      <c r="O47" s="21">
        <v>285</v>
      </c>
    </row>
    <row r="48" spans="2:15" ht="12.75">
      <c r="B48" s="13">
        <v>11.085100000000004</v>
      </c>
      <c r="C48" s="23">
        <v>11.104000000000003</v>
      </c>
      <c r="D48" s="11">
        <v>0.0013685795185185185</v>
      </c>
      <c r="E48" s="22">
        <v>0.0013725925925925926</v>
      </c>
      <c r="F48" s="14">
        <v>254</v>
      </c>
      <c r="G48" s="5">
        <f t="shared" si="0"/>
        <v>2.88</v>
      </c>
      <c r="H48" s="12">
        <v>5.65</v>
      </c>
      <c r="I48" s="12">
        <v>20.78</v>
      </c>
      <c r="J48" s="9">
        <v>46</v>
      </c>
      <c r="O48" s="21">
        <v>288</v>
      </c>
    </row>
    <row r="49" spans="2:15" ht="12.75">
      <c r="B49" s="13">
        <v>11.109100000000003</v>
      </c>
      <c r="C49" s="23">
        <v>11.128000000000002</v>
      </c>
      <c r="D49" s="11">
        <v>0.0013726535925925926</v>
      </c>
      <c r="E49" s="22">
        <v>0.0013766666666666667</v>
      </c>
      <c r="F49" s="14">
        <v>253</v>
      </c>
      <c r="G49" s="5">
        <f t="shared" si="0"/>
        <v>2.9</v>
      </c>
      <c r="H49" s="12">
        <v>5.71</v>
      </c>
      <c r="I49" s="12">
        <v>21.15</v>
      </c>
      <c r="J49" s="9">
        <v>47</v>
      </c>
      <c r="O49" s="21">
        <v>290</v>
      </c>
    </row>
    <row r="50" spans="2:15" ht="12.75">
      <c r="B50" s="13">
        <v>11.133100000000002</v>
      </c>
      <c r="C50" s="23">
        <v>11.152000000000001</v>
      </c>
      <c r="D50" s="11">
        <v>0.0013767276666666666</v>
      </c>
      <c r="E50" s="22">
        <v>0.0013807407407407408</v>
      </c>
      <c r="F50" s="14">
        <v>252</v>
      </c>
      <c r="G50" s="5">
        <f t="shared" si="0"/>
        <v>2.92</v>
      </c>
      <c r="H50" s="12">
        <v>5.76</v>
      </c>
      <c r="I50" s="12">
        <v>21.51</v>
      </c>
      <c r="J50" s="9">
        <v>48</v>
      </c>
      <c r="O50" s="21">
        <v>292</v>
      </c>
    </row>
    <row r="51" spans="2:15" ht="12.75">
      <c r="B51" s="13">
        <v>11.157100000000002</v>
      </c>
      <c r="C51" s="23">
        <v>11.176</v>
      </c>
      <c r="D51" s="11">
        <v>0.0013808017407407407</v>
      </c>
      <c r="E51" s="22">
        <v>0.0013848148148148148</v>
      </c>
      <c r="F51" s="14">
        <v>251</v>
      </c>
      <c r="G51" s="5">
        <f t="shared" si="0"/>
        <v>2.95</v>
      </c>
      <c r="H51" s="12">
        <v>5.82</v>
      </c>
      <c r="I51" s="12">
        <v>21.88</v>
      </c>
      <c r="J51" s="9">
        <v>49</v>
      </c>
      <c r="O51" s="21">
        <v>295</v>
      </c>
    </row>
    <row r="52" spans="2:15" ht="12.75">
      <c r="B52" s="13">
        <v>11.1811</v>
      </c>
      <c r="C52" s="18">
        <v>11.2</v>
      </c>
      <c r="D52" s="11">
        <v>0.0013848758148148148</v>
      </c>
      <c r="E52" s="20">
        <v>0.001388888888888889</v>
      </c>
      <c r="F52" s="17">
        <v>250</v>
      </c>
      <c r="G52" s="5">
        <f t="shared" si="0"/>
        <v>2.97</v>
      </c>
      <c r="H52" s="18">
        <v>5.88</v>
      </c>
      <c r="I52" s="18">
        <v>22.24</v>
      </c>
      <c r="J52" s="17">
        <v>50</v>
      </c>
      <c r="O52" s="19">
        <v>297</v>
      </c>
    </row>
    <row r="53" spans="2:15" ht="12.75">
      <c r="B53" s="13">
        <v>11.2051</v>
      </c>
      <c r="C53" s="12">
        <v>11.23</v>
      </c>
      <c r="D53" s="11">
        <v>0.001388949888888889</v>
      </c>
      <c r="E53" s="10">
        <v>0.0013929629629629622</v>
      </c>
      <c r="F53" s="14">
        <v>249</v>
      </c>
      <c r="G53" s="5">
        <f t="shared" si="0"/>
        <v>2.99</v>
      </c>
      <c r="H53" s="12">
        <v>5.93</v>
      </c>
      <c r="I53" s="12">
        <v>22.57</v>
      </c>
      <c r="J53" s="9">
        <v>51</v>
      </c>
      <c r="O53" s="21">
        <v>299</v>
      </c>
    </row>
    <row r="54" spans="2:15" ht="12.75">
      <c r="B54" s="13">
        <v>11.235100000000001</v>
      </c>
      <c r="C54" s="12">
        <v>11.25</v>
      </c>
      <c r="D54" s="11">
        <v>0.0013930239629629622</v>
      </c>
      <c r="E54" s="10">
        <v>0.0013970370370370363</v>
      </c>
      <c r="F54" s="14">
        <v>248</v>
      </c>
      <c r="G54" s="5">
        <f t="shared" si="0"/>
        <v>3.01</v>
      </c>
      <c r="H54" s="12">
        <v>5.99</v>
      </c>
      <c r="I54" s="12">
        <v>22.91</v>
      </c>
      <c r="J54" s="9">
        <v>52</v>
      </c>
      <c r="O54" s="21">
        <v>301</v>
      </c>
    </row>
    <row r="55" spans="2:15" ht="12.75">
      <c r="B55" s="13">
        <v>11.2551</v>
      </c>
      <c r="C55" s="12">
        <v>11.28</v>
      </c>
      <c r="D55" s="11">
        <v>0.0013970980370370362</v>
      </c>
      <c r="E55" s="10">
        <v>0.0014011111111111104</v>
      </c>
      <c r="F55" s="14">
        <v>247</v>
      </c>
      <c r="G55" s="5">
        <f t="shared" si="0"/>
        <v>3.03</v>
      </c>
      <c r="H55" s="12">
        <v>6.04</v>
      </c>
      <c r="I55" s="12">
        <v>23.24</v>
      </c>
      <c r="J55" s="9">
        <v>53</v>
      </c>
      <c r="O55" s="21">
        <v>303</v>
      </c>
    </row>
    <row r="56" spans="2:15" ht="12.75">
      <c r="B56" s="13">
        <v>11.2851</v>
      </c>
      <c r="C56" s="12">
        <v>11.3</v>
      </c>
      <c r="D56" s="11">
        <v>0.0014011721111111103</v>
      </c>
      <c r="E56" s="10">
        <v>0.0014051851851851844</v>
      </c>
      <c r="F56" s="14">
        <v>246</v>
      </c>
      <c r="G56" s="5">
        <f t="shared" si="0"/>
        <v>3.06</v>
      </c>
      <c r="H56" s="12">
        <v>6.09</v>
      </c>
      <c r="I56" s="12">
        <v>23.58</v>
      </c>
      <c r="J56" s="9">
        <v>54</v>
      </c>
      <c r="O56" s="21">
        <v>306</v>
      </c>
    </row>
    <row r="57" spans="2:15" ht="12.75">
      <c r="B57" s="13">
        <v>11.305100000000001</v>
      </c>
      <c r="C57" s="12">
        <v>11.33</v>
      </c>
      <c r="D57" s="11">
        <v>0.0014052461851851844</v>
      </c>
      <c r="E57" s="10">
        <v>0.0014092592592592585</v>
      </c>
      <c r="F57" s="14">
        <v>245</v>
      </c>
      <c r="G57" s="5">
        <f t="shared" si="0"/>
        <v>3.08</v>
      </c>
      <c r="H57" s="12">
        <v>6.14</v>
      </c>
      <c r="I57" s="12">
        <v>23.91</v>
      </c>
      <c r="J57" s="9">
        <v>55</v>
      </c>
      <c r="O57" s="21">
        <v>308</v>
      </c>
    </row>
    <row r="58" spans="2:15" ht="12.75">
      <c r="B58" s="13">
        <v>11.3351</v>
      </c>
      <c r="C58" s="12">
        <v>11.35</v>
      </c>
      <c r="D58" s="11">
        <v>0.0014093202592592585</v>
      </c>
      <c r="E58" s="10">
        <v>0.0014133333333333326</v>
      </c>
      <c r="F58" s="14">
        <v>244</v>
      </c>
      <c r="G58" s="5">
        <f t="shared" si="0"/>
        <v>3.1</v>
      </c>
      <c r="H58" s="12">
        <v>6.2</v>
      </c>
      <c r="I58" s="12">
        <v>24.25</v>
      </c>
      <c r="J58" s="9">
        <v>56</v>
      </c>
      <c r="O58" s="21">
        <v>310</v>
      </c>
    </row>
    <row r="59" spans="2:15" ht="12.75">
      <c r="B59" s="13">
        <v>11.3551</v>
      </c>
      <c r="C59" s="12">
        <v>11.38</v>
      </c>
      <c r="D59" s="11">
        <v>0.0014133943333333326</v>
      </c>
      <c r="E59" s="10">
        <v>0.0014174074074074067</v>
      </c>
      <c r="F59" s="14">
        <v>243</v>
      </c>
      <c r="G59" s="5">
        <f t="shared" si="0"/>
        <v>3.12</v>
      </c>
      <c r="H59" s="12">
        <v>6.25</v>
      </c>
      <c r="I59" s="12">
        <v>24.58</v>
      </c>
      <c r="J59" s="9">
        <v>57</v>
      </c>
      <c r="O59" s="21">
        <v>312</v>
      </c>
    </row>
    <row r="60" spans="2:15" ht="12.75">
      <c r="B60" s="13">
        <v>11.385100000000001</v>
      </c>
      <c r="C60" s="12">
        <v>11.4</v>
      </c>
      <c r="D60" s="11">
        <v>0.0014174684074074067</v>
      </c>
      <c r="E60" s="10">
        <v>0.0014214814814814808</v>
      </c>
      <c r="F60" s="14">
        <v>242</v>
      </c>
      <c r="G60" s="5">
        <f t="shared" si="0"/>
        <v>3.14</v>
      </c>
      <c r="H60" s="12">
        <v>6.3</v>
      </c>
      <c r="I60" s="12">
        <v>24.92</v>
      </c>
      <c r="J60" s="9">
        <v>58</v>
      </c>
      <c r="O60" s="21">
        <v>314</v>
      </c>
    </row>
    <row r="61" spans="2:15" ht="12.75">
      <c r="B61" s="13">
        <v>11.405100000000001</v>
      </c>
      <c r="C61" s="12">
        <v>11.43</v>
      </c>
      <c r="D61" s="11">
        <v>0.0014215424814814808</v>
      </c>
      <c r="E61" s="10">
        <v>0.001425555555555555</v>
      </c>
      <c r="F61" s="14">
        <v>241</v>
      </c>
      <c r="G61" s="5">
        <f t="shared" si="0"/>
        <v>3.16</v>
      </c>
      <c r="H61" s="12">
        <v>6.36</v>
      </c>
      <c r="I61" s="12">
        <v>25.25</v>
      </c>
      <c r="J61" s="9">
        <v>59</v>
      </c>
      <c r="O61" s="21">
        <v>316</v>
      </c>
    </row>
    <row r="62" spans="2:15" ht="12.75">
      <c r="B62" s="13">
        <v>11.4351</v>
      </c>
      <c r="C62" s="12">
        <v>11.45</v>
      </c>
      <c r="D62" s="11">
        <v>0.001425616555555555</v>
      </c>
      <c r="E62" s="10">
        <v>0.001429629629629629</v>
      </c>
      <c r="F62" s="9">
        <v>240</v>
      </c>
      <c r="G62" s="5">
        <f t="shared" si="0"/>
        <v>3.19</v>
      </c>
      <c r="H62" s="12">
        <v>6.41</v>
      </c>
      <c r="I62" s="12">
        <v>25.58</v>
      </c>
      <c r="J62" s="9">
        <v>60</v>
      </c>
      <c r="O62" s="21">
        <v>319</v>
      </c>
    </row>
    <row r="63" spans="2:15" ht="12.75">
      <c r="B63" s="13">
        <v>11.4551</v>
      </c>
      <c r="C63" s="12">
        <v>11.48</v>
      </c>
      <c r="D63" s="11">
        <v>0.001429690629629629</v>
      </c>
      <c r="E63" s="10">
        <v>0.001433703703703703</v>
      </c>
      <c r="F63" s="9">
        <v>239</v>
      </c>
      <c r="G63" s="5">
        <f t="shared" si="0"/>
        <v>3.21</v>
      </c>
      <c r="H63" s="12">
        <v>6.46</v>
      </c>
      <c r="I63" s="12">
        <v>25.92</v>
      </c>
      <c r="J63" s="9">
        <v>61</v>
      </c>
      <c r="O63" s="21">
        <v>321</v>
      </c>
    </row>
    <row r="64" spans="2:15" ht="12.75">
      <c r="B64" s="13">
        <v>11.485100000000001</v>
      </c>
      <c r="C64" s="12">
        <v>11.5</v>
      </c>
      <c r="D64" s="11">
        <v>0.001433764703703703</v>
      </c>
      <c r="E64" s="10">
        <v>0.0014377777777777772</v>
      </c>
      <c r="F64" s="9">
        <v>238</v>
      </c>
      <c r="G64" s="5">
        <f t="shared" si="0"/>
        <v>3.23</v>
      </c>
      <c r="H64" s="12">
        <v>6.51</v>
      </c>
      <c r="I64" s="12">
        <v>26.25</v>
      </c>
      <c r="J64" s="9">
        <v>62</v>
      </c>
      <c r="O64" s="21">
        <v>323</v>
      </c>
    </row>
    <row r="65" spans="2:15" ht="12.75">
      <c r="B65" s="13">
        <v>11.5051</v>
      </c>
      <c r="C65" s="12">
        <v>11.53</v>
      </c>
      <c r="D65" s="11">
        <v>0.0014378387777777772</v>
      </c>
      <c r="E65" s="10">
        <v>0.0014418518518518513</v>
      </c>
      <c r="F65" s="9">
        <v>237</v>
      </c>
      <c r="G65" s="5">
        <f t="shared" si="0"/>
        <v>3.25</v>
      </c>
      <c r="H65" s="12">
        <v>6.57</v>
      </c>
      <c r="I65" s="12">
        <v>26.59</v>
      </c>
      <c r="J65" s="9">
        <v>63</v>
      </c>
      <c r="O65" s="21">
        <v>325</v>
      </c>
    </row>
    <row r="66" spans="2:15" ht="12.75">
      <c r="B66" s="13">
        <v>11.5351</v>
      </c>
      <c r="C66" s="12">
        <v>11.55</v>
      </c>
      <c r="D66" s="11">
        <v>0.0014419128518518513</v>
      </c>
      <c r="E66" s="10">
        <v>0.0014459259259259254</v>
      </c>
      <c r="F66" s="9">
        <v>236</v>
      </c>
      <c r="G66" s="5">
        <f aca="true" t="shared" si="1" ref="G66:G129">O66/100</f>
        <v>3.27</v>
      </c>
      <c r="H66" s="12">
        <v>6.62</v>
      </c>
      <c r="I66" s="12">
        <v>26.92</v>
      </c>
      <c r="J66" s="9">
        <v>64</v>
      </c>
      <c r="O66" s="21">
        <v>327</v>
      </c>
    </row>
    <row r="67" spans="2:15" ht="12.75">
      <c r="B67" s="13">
        <v>11.555100000000001</v>
      </c>
      <c r="C67" s="12">
        <v>11.58</v>
      </c>
      <c r="D67" s="11">
        <v>0.0014459869259259254</v>
      </c>
      <c r="E67" s="10">
        <v>0.0014499999999999995</v>
      </c>
      <c r="F67" s="9">
        <v>235</v>
      </c>
      <c r="G67" s="5">
        <f t="shared" si="1"/>
        <v>3.29</v>
      </c>
      <c r="H67" s="12">
        <v>6.67</v>
      </c>
      <c r="I67" s="12">
        <v>27.26</v>
      </c>
      <c r="J67" s="9">
        <v>65</v>
      </c>
      <c r="O67" s="21">
        <v>329</v>
      </c>
    </row>
    <row r="68" spans="2:15" ht="12.75">
      <c r="B68" s="13">
        <v>11.5851</v>
      </c>
      <c r="C68" s="12">
        <v>11.6</v>
      </c>
      <c r="D68" s="11">
        <v>0.0014500609999999995</v>
      </c>
      <c r="E68" s="10">
        <v>0.0014540740740740736</v>
      </c>
      <c r="F68" s="9">
        <v>234</v>
      </c>
      <c r="G68" s="5">
        <f t="shared" si="1"/>
        <v>3.32</v>
      </c>
      <c r="H68" s="12">
        <v>6.72</v>
      </c>
      <c r="I68" s="12">
        <v>27.59</v>
      </c>
      <c r="J68" s="9">
        <v>66</v>
      </c>
      <c r="O68" s="21">
        <v>332</v>
      </c>
    </row>
    <row r="69" spans="2:15" ht="12.75">
      <c r="B69" s="13">
        <v>11.6051</v>
      </c>
      <c r="C69" s="12">
        <v>11.63</v>
      </c>
      <c r="D69" s="11">
        <v>0.0014541350740740735</v>
      </c>
      <c r="E69" s="10">
        <v>0.0014581481481481477</v>
      </c>
      <c r="F69" s="9">
        <v>233</v>
      </c>
      <c r="G69" s="5">
        <f t="shared" si="1"/>
        <v>3.34</v>
      </c>
      <c r="H69" s="12">
        <v>6.78</v>
      </c>
      <c r="I69" s="12">
        <v>27.92</v>
      </c>
      <c r="J69" s="9">
        <v>67</v>
      </c>
      <c r="O69" s="21">
        <v>334</v>
      </c>
    </row>
    <row r="70" spans="2:15" ht="12.75">
      <c r="B70" s="13">
        <v>11.635100000000001</v>
      </c>
      <c r="C70" s="12">
        <v>11.65</v>
      </c>
      <c r="D70" s="11">
        <v>0.0014582091481481476</v>
      </c>
      <c r="E70" s="10">
        <v>0.0014622222222222217</v>
      </c>
      <c r="F70" s="9">
        <v>232</v>
      </c>
      <c r="G70" s="5">
        <f t="shared" si="1"/>
        <v>3.36</v>
      </c>
      <c r="H70" s="12">
        <v>6.83</v>
      </c>
      <c r="I70" s="12">
        <v>28.26</v>
      </c>
      <c r="J70" s="9">
        <v>68</v>
      </c>
      <c r="O70" s="21">
        <v>336</v>
      </c>
    </row>
    <row r="71" spans="2:15" ht="12.75">
      <c r="B71" s="13">
        <v>11.655100000000001</v>
      </c>
      <c r="C71" s="12">
        <v>11.68</v>
      </c>
      <c r="D71" s="11">
        <v>0.0014622832222222217</v>
      </c>
      <c r="E71" s="10">
        <v>0.0014662962962962958</v>
      </c>
      <c r="F71" s="9">
        <v>231</v>
      </c>
      <c r="G71" s="5">
        <f t="shared" si="1"/>
        <v>3.38</v>
      </c>
      <c r="H71" s="12">
        <v>6.88</v>
      </c>
      <c r="I71" s="12">
        <v>28.59</v>
      </c>
      <c r="J71" s="9">
        <v>69</v>
      </c>
      <c r="O71" s="21">
        <v>338</v>
      </c>
    </row>
    <row r="72" spans="2:15" ht="12.75">
      <c r="B72" s="13">
        <v>11.6851</v>
      </c>
      <c r="C72" s="12">
        <v>11.7</v>
      </c>
      <c r="D72" s="11">
        <v>0.0014663572962962958</v>
      </c>
      <c r="E72" s="10">
        <v>0.00147037037037037</v>
      </c>
      <c r="F72" s="9">
        <v>230</v>
      </c>
      <c r="G72" s="5">
        <f t="shared" si="1"/>
        <v>3.4</v>
      </c>
      <c r="H72" s="12">
        <v>6.94</v>
      </c>
      <c r="I72" s="12">
        <v>28.93</v>
      </c>
      <c r="J72" s="9">
        <v>70</v>
      </c>
      <c r="O72" s="21">
        <v>340</v>
      </c>
    </row>
    <row r="73" spans="2:15" ht="12.75">
      <c r="B73" s="13">
        <v>11.7051</v>
      </c>
      <c r="C73" s="12">
        <v>11.73</v>
      </c>
      <c r="D73" s="11">
        <v>0.00147043137037037</v>
      </c>
      <c r="E73" s="10">
        <v>0.001474444444444444</v>
      </c>
      <c r="F73" s="9">
        <v>229</v>
      </c>
      <c r="G73" s="5">
        <f t="shared" si="1"/>
        <v>3.42</v>
      </c>
      <c r="H73" s="12">
        <v>6.99</v>
      </c>
      <c r="I73" s="12">
        <v>29.26</v>
      </c>
      <c r="J73" s="9">
        <v>71</v>
      </c>
      <c r="O73" s="21">
        <v>342</v>
      </c>
    </row>
    <row r="74" spans="2:15" ht="12.75">
      <c r="B74" s="13">
        <v>11.735100000000001</v>
      </c>
      <c r="C74" s="12">
        <v>11.75</v>
      </c>
      <c r="D74" s="11">
        <v>0.001474505444444444</v>
      </c>
      <c r="E74" s="10">
        <v>0.0014785185185185181</v>
      </c>
      <c r="F74" s="9">
        <v>228</v>
      </c>
      <c r="G74" s="5">
        <f t="shared" si="1"/>
        <v>3.45</v>
      </c>
      <c r="H74" s="12">
        <v>7.04</v>
      </c>
      <c r="I74" s="12">
        <v>29.6</v>
      </c>
      <c r="J74" s="9">
        <v>72</v>
      </c>
      <c r="O74" s="21">
        <v>345</v>
      </c>
    </row>
    <row r="75" spans="2:15" ht="12.75">
      <c r="B75" s="13">
        <v>11.7551</v>
      </c>
      <c r="C75" s="12">
        <v>11.78</v>
      </c>
      <c r="D75" s="11">
        <v>0.001478579518518518</v>
      </c>
      <c r="E75" s="10">
        <v>0.0014825925925925922</v>
      </c>
      <c r="F75" s="9">
        <v>227</v>
      </c>
      <c r="G75" s="5">
        <f t="shared" si="1"/>
        <v>3.47</v>
      </c>
      <c r="H75" s="12">
        <v>7.09</v>
      </c>
      <c r="I75" s="12">
        <v>29.93</v>
      </c>
      <c r="J75" s="9">
        <v>73</v>
      </c>
      <c r="O75" s="21">
        <v>347</v>
      </c>
    </row>
    <row r="76" spans="2:15" ht="12.75">
      <c r="B76" s="13">
        <v>11.7851</v>
      </c>
      <c r="C76" s="12">
        <v>11.8</v>
      </c>
      <c r="D76" s="11">
        <v>0.0014826535925925922</v>
      </c>
      <c r="E76" s="10">
        <v>0.0014866666666666663</v>
      </c>
      <c r="F76" s="9">
        <v>226</v>
      </c>
      <c r="G76" s="5">
        <f t="shared" si="1"/>
        <v>3.49</v>
      </c>
      <c r="H76" s="12">
        <v>7.15</v>
      </c>
      <c r="I76" s="12">
        <v>30.27</v>
      </c>
      <c r="J76" s="9">
        <v>74</v>
      </c>
      <c r="O76" s="21">
        <v>349</v>
      </c>
    </row>
    <row r="77" spans="2:15" ht="12.75">
      <c r="B77" s="13">
        <v>11.805100000000001</v>
      </c>
      <c r="C77" s="12">
        <v>11.83</v>
      </c>
      <c r="D77" s="11">
        <v>0.0014867276666666663</v>
      </c>
      <c r="E77" s="10">
        <v>0.0014907407407407404</v>
      </c>
      <c r="F77" s="9">
        <v>225</v>
      </c>
      <c r="G77" s="5">
        <f t="shared" si="1"/>
        <v>3.51</v>
      </c>
      <c r="H77" s="12">
        <v>7.2</v>
      </c>
      <c r="I77" s="12">
        <v>30.6</v>
      </c>
      <c r="J77" s="9">
        <v>75</v>
      </c>
      <c r="O77" s="21">
        <v>351</v>
      </c>
    </row>
    <row r="78" spans="2:15" ht="12.75">
      <c r="B78" s="13">
        <v>11.8351</v>
      </c>
      <c r="C78" s="12">
        <v>11.85</v>
      </c>
      <c r="D78" s="11">
        <v>0.0014908017407407404</v>
      </c>
      <c r="E78" s="10">
        <v>0.0014948148148148145</v>
      </c>
      <c r="F78" s="9">
        <v>224</v>
      </c>
      <c r="G78" s="5">
        <f t="shared" si="1"/>
        <v>3.53</v>
      </c>
      <c r="H78" s="12">
        <v>7.25</v>
      </c>
      <c r="I78" s="12">
        <v>30.93</v>
      </c>
      <c r="J78" s="9">
        <v>76</v>
      </c>
      <c r="O78" s="21">
        <v>353</v>
      </c>
    </row>
    <row r="79" spans="2:15" ht="12.75">
      <c r="B79" s="13">
        <v>11.8551</v>
      </c>
      <c r="C79" s="12">
        <v>11.88</v>
      </c>
      <c r="D79" s="11">
        <v>0.0014948758148148145</v>
      </c>
      <c r="E79" s="10">
        <v>0.0014988888888888886</v>
      </c>
      <c r="F79" s="9">
        <v>223</v>
      </c>
      <c r="G79" s="5">
        <f t="shared" si="1"/>
        <v>3.55</v>
      </c>
      <c r="H79" s="12">
        <v>7.31</v>
      </c>
      <c r="I79" s="12">
        <v>31.27</v>
      </c>
      <c r="J79" s="9">
        <v>77</v>
      </c>
      <c r="O79" s="21">
        <v>355</v>
      </c>
    </row>
    <row r="80" spans="2:15" ht="12.75">
      <c r="B80" s="13">
        <v>11.885100000000001</v>
      </c>
      <c r="C80" s="12">
        <v>11.9</v>
      </c>
      <c r="D80" s="11">
        <v>0.0014989498888888886</v>
      </c>
      <c r="E80" s="10">
        <v>0.0015029629629629627</v>
      </c>
      <c r="F80" s="9">
        <v>222</v>
      </c>
      <c r="G80" s="5">
        <f t="shared" si="1"/>
        <v>3.57</v>
      </c>
      <c r="H80" s="12">
        <v>7.36</v>
      </c>
      <c r="I80" s="12">
        <v>31.6</v>
      </c>
      <c r="J80" s="9">
        <v>78</v>
      </c>
      <c r="O80" s="21">
        <v>357</v>
      </c>
    </row>
    <row r="81" spans="2:15" ht="12.75">
      <c r="B81" s="13">
        <v>11.905100000000001</v>
      </c>
      <c r="C81" s="12">
        <v>11.93</v>
      </c>
      <c r="D81" s="11">
        <v>0.0015030239629629627</v>
      </c>
      <c r="E81" s="10">
        <v>0.0015070370370370368</v>
      </c>
      <c r="F81" s="9">
        <v>221</v>
      </c>
      <c r="G81" s="5">
        <f t="shared" si="1"/>
        <v>3.6</v>
      </c>
      <c r="H81" s="12">
        <v>7.41</v>
      </c>
      <c r="I81" s="12">
        <v>31.94</v>
      </c>
      <c r="J81" s="9">
        <v>79</v>
      </c>
      <c r="O81" s="21">
        <v>360</v>
      </c>
    </row>
    <row r="82" spans="2:15" ht="12.75">
      <c r="B82" s="13">
        <v>11.9351</v>
      </c>
      <c r="C82" s="12">
        <v>11.95</v>
      </c>
      <c r="D82" s="11">
        <v>0.0015070980370370368</v>
      </c>
      <c r="E82" s="10">
        <v>0.0015111111111111109</v>
      </c>
      <c r="F82" s="9">
        <v>220</v>
      </c>
      <c r="G82" s="5">
        <f t="shared" si="1"/>
        <v>3.62</v>
      </c>
      <c r="H82" s="12">
        <v>7.46</v>
      </c>
      <c r="I82" s="12">
        <v>32.27</v>
      </c>
      <c r="J82" s="9">
        <v>80</v>
      </c>
      <c r="O82" s="21">
        <v>362</v>
      </c>
    </row>
    <row r="83" spans="2:15" ht="12.75">
      <c r="B83" s="13">
        <v>11.9551</v>
      </c>
      <c r="C83" s="12">
        <v>11.98</v>
      </c>
      <c r="D83" s="11">
        <v>0.0015111721111111108</v>
      </c>
      <c r="E83" s="10">
        <v>0.001515185185185185</v>
      </c>
      <c r="F83" s="9">
        <v>219</v>
      </c>
      <c r="G83" s="5">
        <f t="shared" si="1"/>
        <v>3.64</v>
      </c>
      <c r="H83" s="12">
        <v>7.52</v>
      </c>
      <c r="I83" s="12">
        <v>32.61</v>
      </c>
      <c r="J83" s="9">
        <v>81</v>
      </c>
      <c r="O83" s="21">
        <v>364</v>
      </c>
    </row>
    <row r="84" spans="2:15" ht="12.75">
      <c r="B84" s="13">
        <v>11.985100000000001</v>
      </c>
      <c r="C84" s="12">
        <v>12</v>
      </c>
      <c r="D84" s="11">
        <v>0.001515246185185185</v>
      </c>
      <c r="E84" s="10">
        <v>0.001519259259259259</v>
      </c>
      <c r="F84" s="9">
        <v>218</v>
      </c>
      <c r="G84" s="5">
        <f t="shared" si="1"/>
        <v>3.66</v>
      </c>
      <c r="H84" s="12">
        <v>7.57</v>
      </c>
      <c r="I84" s="12">
        <v>32.94</v>
      </c>
      <c r="J84" s="9">
        <v>82</v>
      </c>
      <c r="O84" s="21">
        <v>366</v>
      </c>
    </row>
    <row r="85" spans="2:15" ht="12.75">
      <c r="B85" s="13">
        <v>12.0051</v>
      </c>
      <c r="C85" s="12">
        <v>12.03</v>
      </c>
      <c r="D85" s="11">
        <v>0.001519320259259259</v>
      </c>
      <c r="E85" s="10">
        <v>0.0015233333333333331</v>
      </c>
      <c r="F85" s="9">
        <v>217</v>
      </c>
      <c r="G85" s="5">
        <f t="shared" si="1"/>
        <v>3.68</v>
      </c>
      <c r="H85" s="12">
        <v>7.62</v>
      </c>
      <c r="I85" s="12">
        <v>33.28</v>
      </c>
      <c r="J85" s="9">
        <v>83</v>
      </c>
      <c r="O85" s="21">
        <v>368</v>
      </c>
    </row>
    <row r="86" spans="2:15" ht="12.75">
      <c r="B86" s="13">
        <v>12.0351</v>
      </c>
      <c r="C86" s="12">
        <v>12.05</v>
      </c>
      <c r="D86" s="11">
        <v>0.0015233943333333331</v>
      </c>
      <c r="E86" s="10">
        <v>0.0015274074074074072</v>
      </c>
      <c r="F86" s="9">
        <v>216</v>
      </c>
      <c r="G86" s="5">
        <f t="shared" si="1"/>
        <v>3.7</v>
      </c>
      <c r="H86" s="12">
        <v>7.68</v>
      </c>
      <c r="I86" s="12">
        <v>33.61</v>
      </c>
      <c r="J86" s="9">
        <v>84</v>
      </c>
      <c r="O86" s="21">
        <v>370</v>
      </c>
    </row>
    <row r="87" spans="2:15" ht="12.75">
      <c r="B87" s="13">
        <v>12.055100000000001</v>
      </c>
      <c r="C87" s="12">
        <v>12.08</v>
      </c>
      <c r="D87" s="11">
        <v>0.0015274684074074072</v>
      </c>
      <c r="E87" s="10">
        <v>0.0015314814814814813</v>
      </c>
      <c r="F87" s="9">
        <v>215</v>
      </c>
      <c r="G87" s="5">
        <f t="shared" si="1"/>
        <v>3.73</v>
      </c>
      <c r="H87" s="12">
        <v>7.73</v>
      </c>
      <c r="I87" s="12">
        <v>33.94</v>
      </c>
      <c r="J87" s="9">
        <v>85</v>
      </c>
      <c r="O87" s="21">
        <v>373</v>
      </c>
    </row>
    <row r="88" spans="2:15" ht="12.75">
      <c r="B88" s="13">
        <v>12.0851</v>
      </c>
      <c r="C88" s="12">
        <v>12.1</v>
      </c>
      <c r="D88" s="11">
        <v>0.0015315424814814813</v>
      </c>
      <c r="E88" s="10">
        <v>0.0015355555555555554</v>
      </c>
      <c r="F88" s="9">
        <v>214</v>
      </c>
      <c r="G88" s="5">
        <f t="shared" si="1"/>
        <v>3.75</v>
      </c>
      <c r="H88" s="12">
        <v>7.78</v>
      </c>
      <c r="I88" s="12">
        <v>34.28</v>
      </c>
      <c r="J88" s="9">
        <v>86</v>
      </c>
      <c r="O88" s="21">
        <v>375</v>
      </c>
    </row>
    <row r="89" spans="2:15" ht="12.75">
      <c r="B89" s="13">
        <v>12.1051</v>
      </c>
      <c r="C89" s="12">
        <v>12.13</v>
      </c>
      <c r="D89" s="11">
        <v>0.0015356165555555554</v>
      </c>
      <c r="E89" s="10">
        <v>0.0015396296296296295</v>
      </c>
      <c r="F89" s="9">
        <v>213</v>
      </c>
      <c r="G89" s="5">
        <f t="shared" si="1"/>
        <v>3.77</v>
      </c>
      <c r="H89" s="12">
        <v>7.83</v>
      </c>
      <c r="I89" s="12">
        <v>34.61</v>
      </c>
      <c r="J89" s="9">
        <v>87</v>
      </c>
      <c r="O89" s="21">
        <v>377</v>
      </c>
    </row>
    <row r="90" spans="2:15" ht="12.75">
      <c r="B90" s="13">
        <v>12.135100000000001</v>
      </c>
      <c r="C90" s="12">
        <v>12.15</v>
      </c>
      <c r="D90" s="11">
        <v>0.0015396906296296295</v>
      </c>
      <c r="E90" s="10">
        <v>0.0015437037037037036</v>
      </c>
      <c r="F90" s="9">
        <v>212</v>
      </c>
      <c r="G90" s="5">
        <f t="shared" si="1"/>
        <v>3.79</v>
      </c>
      <c r="H90" s="12">
        <v>7.89</v>
      </c>
      <c r="I90" s="12">
        <v>34.95</v>
      </c>
      <c r="J90" s="9">
        <v>88</v>
      </c>
      <c r="O90" s="21">
        <v>379</v>
      </c>
    </row>
    <row r="91" spans="2:15" ht="12.75">
      <c r="B91" s="13">
        <v>12.155100000000001</v>
      </c>
      <c r="C91" s="12">
        <v>12.18</v>
      </c>
      <c r="D91" s="11">
        <v>0.0015437647037037036</v>
      </c>
      <c r="E91" s="10">
        <v>0.0015477777777777777</v>
      </c>
      <c r="F91" s="9">
        <v>211</v>
      </c>
      <c r="G91" s="5">
        <f t="shared" si="1"/>
        <v>3.81</v>
      </c>
      <c r="H91" s="12">
        <v>7.94</v>
      </c>
      <c r="I91" s="12">
        <v>35.28</v>
      </c>
      <c r="J91" s="9">
        <v>89</v>
      </c>
      <c r="O91" s="21">
        <v>381</v>
      </c>
    </row>
    <row r="92" spans="2:15" ht="12.75">
      <c r="B92" s="13">
        <v>12.1851</v>
      </c>
      <c r="C92" s="12">
        <v>12.2</v>
      </c>
      <c r="D92" s="11">
        <v>0.0015478387777777777</v>
      </c>
      <c r="E92" s="10">
        <v>0.0015518518518518518</v>
      </c>
      <c r="F92" s="9">
        <v>210</v>
      </c>
      <c r="G92" s="5">
        <f t="shared" si="1"/>
        <v>3.83</v>
      </c>
      <c r="H92" s="12">
        <v>7.99</v>
      </c>
      <c r="I92" s="12">
        <v>35.62</v>
      </c>
      <c r="J92" s="9">
        <v>90</v>
      </c>
      <c r="O92" s="21">
        <v>383</v>
      </c>
    </row>
    <row r="93" spans="2:15" ht="12.75">
      <c r="B93" s="13">
        <v>12.2051</v>
      </c>
      <c r="C93" s="12">
        <v>12.23</v>
      </c>
      <c r="D93" s="11">
        <v>0.0015519128518518518</v>
      </c>
      <c r="E93" s="10">
        <v>0.0015559259259259259</v>
      </c>
      <c r="F93" s="9">
        <v>209</v>
      </c>
      <c r="G93" s="5">
        <f t="shared" si="1"/>
        <v>3.86</v>
      </c>
      <c r="H93" s="12">
        <v>8.04</v>
      </c>
      <c r="I93" s="12">
        <v>35.95</v>
      </c>
      <c r="J93" s="9">
        <v>91</v>
      </c>
      <c r="O93" s="21">
        <v>386</v>
      </c>
    </row>
    <row r="94" spans="2:15" ht="12.75">
      <c r="B94" s="13">
        <v>12.235100000000001</v>
      </c>
      <c r="C94" s="12">
        <v>12.25</v>
      </c>
      <c r="D94" s="11">
        <v>0.0015559869259259259</v>
      </c>
      <c r="E94" s="10">
        <v>0.00156</v>
      </c>
      <c r="F94" s="9">
        <v>208</v>
      </c>
      <c r="G94" s="5">
        <f t="shared" si="1"/>
        <v>3.88</v>
      </c>
      <c r="H94" s="12">
        <v>8.1</v>
      </c>
      <c r="I94" s="12">
        <v>36.28</v>
      </c>
      <c r="J94" s="9">
        <v>92</v>
      </c>
      <c r="O94" s="21">
        <v>388</v>
      </c>
    </row>
    <row r="95" spans="2:15" ht="12.75">
      <c r="B95" s="13">
        <v>12.2551</v>
      </c>
      <c r="C95" s="12">
        <v>12.28</v>
      </c>
      <c r="D95" s="11">
        <v>0.001560061</v>
      </c>
      <c r="E95" s="10">
        <v>0.001564074074074074</v>
      </c>
      <c r="F95" s="9">
        <v>207</v>
      </c>
      <c r="G95" s="5">
        <f t="shared" si="1"/>
        <v>3.9</v>
      </c>
      <c r="H95" s="12">
        <v>8.15</v>
      </c>
      <c r="I95" s="12">
        <v>36.62</v>
      </c>
      <c r="J95" s="9">
        <v>93</v>
      </c>
      <c r="O95" s="21">
        <v>390</v>
      </c>
    </row>
    <row r="96" spans="2:15" ht="12.75">
      <c r="B96" s="13">
        <v>12.2851</v>
      </c>
      <c r="C96" s="12">
        <v>12.3</v>
      </c>
      <c r="D96" s="11">
        <v>0.001564135074074074</v>
      </c>
      <c r="E96" s="10">
        <v>0.0015681481481481482</v>
      </c>
      <c r="F96" s="9">
        <v>206</v>
      </c>
      <c r="G96" s="5">
        <f t="shared" si="1"/>
        <v>3.92</v>
      </c>
      <c r="H96" s="12">
        <v>8.2</v>
      </c>
      <c r="I96" s="12">
        <v>36.95</v>
      </c>
      <c r="J96" s="9">
        <v>94</v>
      </c>
      <c r="O96" s="21">
        <v>392</v>
      </c>
    </row>
    <row r="97" spans="2:15" ht="12.75">
      <c r="B97" s="13">
        <v>12.305100000000001</v>
      </c>
      <c r="C97" s="12">
        <v>12.33</v>
      </c>
      <c r="D97" s="11">
        <v>0.0015682091481481481</v>
      </c>
      <c r="E97" s="10">
        <v>0.0015722222222222223</v>
      </c>
      <c r="F97" s="9">
        <v>205</v>
      </c>
      <c r="G97" s="5">
        <f t="shared" si="1"/>
        <v>3.94</v>
      </c>
      <c r="H97" s="12">
        <v>8.26</v>
      </c>
      <c r="I97" s="12">
        <v>37.29</v>
      </c>
      <c r="J97" s="9">
        <v>95</v>
      </c>
      <c r="O97" s="21">
        <v>394</v>
      </c>
    </row>
    <row r="98" spans="2:15" ht="12.75">
      <c r="B98" s="13">
        <v>12.3351</v>
      </c>
      <c r="C98" s="12">
        <v>12.35</v>
      </c>
      <c r="D98" s="11">
        <v>0.0015722832222222222</v>
      </c>
      <c r="E98" s="10">
        <v>0.0015762962962962963</v>
      </c>
      <c r="F98" s="9">
        <v>204</v>
      </c>
      <c r="G98" s="5">
        <f t="shared" si="1"/>
        <v>3.96</v>
      </c>
      <c r="H98" s="12">
        <v>8.31</v>
      </c>
      <c r="I98" s="12">
        <v>37.62</v>
      </c>
      <c r="J98" s="9">
        <v>96</v>
      </c>
      <c r="O98" s="21">
        <v>396</v>
      </c>
    </row>
    <row r="99" spans="2:15" ht="12.75">
      <c r="B99" s="13">
        <v>12.3551</v>
      </c>
      <c r="C99" s="12">
        <v>12.38</v>
      </c>
      <c r="D99" s="11">
        <v>0.0015763572962962963</v>
      </c>
      <c r="E99" s="10">
        <v>0.0015803703703703704</v>
      </c>
      <c r="F99" s="9">
        <v>203</v>
      </c>
      <c r="G99" s="5">
        <f t="shared" si="1"/>
        <v>3.99</v>
      </c>
      <c r="H99" s="12">
        <v>8.36</v>
      </c>
      <c r="I99" s="12">
        <v>37.96</v>
      </c>
      <c r="J99" s="9">
        <v>97</v>
      </c>
      <c r="O99" s="21">
        <v>399</v>
      </c>
    </row>
    <row r="100" spans="2:15" ht="12.75">
      <c r="B100" s="13">
        <v>12.385100000000001</v>
      </c>
      <c r="C100" s="12">
        <v>12.4</v>
      </c>
      <c r="D100" s="11">
        <v>0.0015804313703703704</v>
      </c>
      <c r="E100" s="10">
        <v>0.0015844444444444445</v>
      </c>
      <c r="F100" s="9">
        <v>202</v>
      </c>
      <c r="G100" s="5">
        <f t="shared" si="1"/>
        <v>4.01</v>
      </c>
      <c r="H100" s="12">
        <v>8.41</v>
      </c>
      <c r="I100" s="12">
        <v>38.29</v>
      </c>
      <c r="J100" s="9">
        <v>98</v>
      </c>
      <c r="O100" s="21">
        <v>401</v>
      </c>
    </row>
    <row r="101" spans="2:15" ht="12.75">
      <c r="B101" s="13">
        <v>12.405100000000001</v>
      </c>
      <c r="C101" s="12">
        <v>12.43</v>
      </c>
      <c r="D101" s="11">
        <v>0.0015845054444444445</v>
      </c>
      <c r="E101" s="10">
        <v>0.0015885185185185186</v>
      </c>
      <c r="F101" s="9">
        <v>201</v>
      </c>
      <c r="G101" s="5">
        <f t="shared" si="1"/>
        <v>4.03</v>
      </c>
      <c r="H101" s="12">
        <v>8.47</v>
      </c>
      <c r="I101" s="12">
        <v>38.63</v>
      </c>
      <c r="J101" s="9">
        <v>99</v>
      </c>
      <c r="O101" s="21">
        <v>403</v>
      </c>
    </row>
    <row r="102" spans="2:15" ht="12.75">
      <c r="B102" s="13">
        <v>12.4351</v>
      </c>
      <c r="C102" s="18">
        <v>12.45</v>
      </c>
      <c r="D102" s="11">
        <v>0.0015885795185185186</v>
      </c>
      <c r="E102" s="20">
        <v>0.0015925925925925927</v>
      </c>
      <c r="F102" s="17">
        <v>200</v>
      </c>
      <c r="G102" s="5">
        <f t="shared" si="1"/>
        <v>4.05</v>
      </c>
      <c r="H102" s="18">
        <v>8.52</v>
      </c>
      <c r="I102" s="18">
        <v>38.96</v>
      </c>
      <c r="J102" s="17">
        <v>100</v>
      </c>
      <c r="O102" s="19">
        <v>405</v>
      </c>
    </row>
    <row r="103" spans="2:15" ht="12.75">
      <c r="B103" s="13">
        <v>12.4551</v>
      </c>
      <c r="C103" s="12">
        <v>12.48</v>
      </c>
      <c r="D103" s="11">
        <v>0.0015926535925925927</v>
      </c>
      <c r="E103" s="10">
        <v>0.0015971759259259207</v>
      </c>
      <c r="F103" s="9">
        <v>199</v>
      </c>
      <c r="G103" s="5">
        <f t="shared" si="1"/>
        <v>4.07</v>
      </c>
      <c r="H103" s="12">
        <v>8.57</v>
      </c>
      <c r="I103" s="12">
        <v>39.26</v>
      </c>
      <c r="J103" s="9">
        <v>101</v>
      </c>
      <c r="O103" s="21">
        <v>407</v>
      </c>
    </row>
    <row r="104" spans="2:15" ht="12.75">
      <c r="B104" s="13">
        <v>12.485100000000001</v>
      </c>
      <c r="C104" s="12">
        <v>12.51</v>
      </c>
      <c r="D104" s="11">
        <v>0.0015972369259259207</v>
      </c>
      <c r="E104" s="10">
        <v>0.0016017592592592542</v>
      </c>
      <c r="F104" s="9">
        <v>198</v>
      </c>
      <c r="G104" s="5">
        <f t="shared" si="1"/>
        <v>4.09</v>
      </c>
      <c r="H104" s="12">
        <v>8.62</v>
      </c>
      <c r="I104" s="12">
        <v>39.57</v>
      </c>
      <c r="J104" s="9">
        <v>102</v>
      </c>
      <c r="O104" s="21">
        <v>409</v>
      </c>
    </row>
    <row r="105" spans="2:15" ht="12.75">
      <c r="B105" s="13">
        <v>12.5151</v>
      </c>
      <c r="C105" s="12">
        <v>12.53</v>
      </c>
      <c r="D105" s="11">
        <v>0.0016018202592592541</v>
      </c>
      <c r="E105" s="10">
        <v>0.0016063425925925876</v>
      </c>
      <c r="F105" s="9">
        <v>197</v>
      </c>
      <c r="G105" s="5">
        <f t="shared" si="1"/>
        <v>4.11</v>
      </c>
      <c r="H105" s="12">
        <v>8.66</v>
      </c>
      <c r="I105" s="12">
        <v>39.87</v>
      </c>
      <c r="J105" s="9">
        <v>103</v>
      </c>
      <c r="O105" s="21">
        <v>411</v>
      </c>
    </row>
    <row r="106" spans="2:15" ht="12.75">
      <c r="B106" s="13">
        <v>12.5351</v>
      </c>
      <c r="C106" s="12">
        <v>12.56</v>
      </c>
      <c r="D106" s="11">
        <v>0.0016064035925925876</v>
      </c>
      <c r="E106" s="10">
        <v>0.001610925925925921</v>
      </c>
      <c r="F106" s="9">
        <v>196</v>
      </c>
      <c r="G106" s="5">
        <f t="shared" si="1"/>
        <v>4.13</v>
      </c>
      <c r="H106" s="12">
        <v>8.71</v>
      </c>
      <c r="I106" s="12">
        <v>40.18</v>
      </c>
      <c r="J106" s="9">
        <v>104</v>
      </c>
      <c r="O106" s="21">
        <v>413</v>
      </c>
    </row>
    <row r="107" spans="2:15" ht="12.75">
      <c r="B107" s="13">
        <v>12.565100000000001</v>
      </c>
      <c r="C107" s="12">
        <v>12.59</v>
      </c>
      <c r="D107" s="11">
        <v>0.001610986925925921</v>
      </c>
      <c r="E107" s="10">
        <v>0.0016155092592592545</v>
      </c>
      <c r="F107" s="9">
        <v>195</v>
      </c>
      <c r="G107" s="5">
        <f t="shared" si="1"/>
        <v>4.15</v>
      </c>
      <c r="H107" s="12">
        <v>8.76</v>
      </c>
      <c r="I107" s="12">
        <v>40.48</v>
      </c>
      <c r="J107" s="9">
        <v>105</v>
      </c>
      <c r="O107" s="21">
        <v>415</v>
      </c>
    </row>
    <row r="108" spans="2:15" ht="12.75">
      <c r="B108" s="13">
        <v>12.5951</v>
      </c>
      <c r="C108" s="12">
        <v>12.62</v>
      </c>
      <c r="D108" s="11">
        <v>0.0016155702592592545</v>
      </c>
      <c r="E108" s="10">
        <v>0.001620092592592588</v>
      </c>
      <c r="F108" s="9">
        <v>194</v>
      </c>
      <c r="G108" s="5">
        <f t="shared" si="1"/>
        <v>4.17</v>
      </c>
      <c r="H108" s="12">
        <v>8.81</v>
      </c>
      <c r="I108" s="12">
        <v>40.78</v>
      </c>
      <c r="J108" s="9">
        <v>106</v>
      </c>
      <c r="O108" s="21">
        <v>417</v>
      </c>
    </row>
    <row r="109" spans="2:15" ht="12.75">
      <c r="B109" s="13">
        <v>12.6251</v>
      </c>
      <c r="C109" s="12">
        <v>12.65</v>
      </c>
      <c r="D109" s="11">
        <v>0.001620153592592588</v>
      </c>
      <c r="E109" s="10">
        <v>0.0016246759259259213</v>
      </c>
      <c r="F109" s="9">
        <v>193</v>
      </c>
      <c r="G109" s="5">
        <f t="shared" si="1"/>
        <v>4.19</v>
      </c>
      <c r="H109" s="12">
        <v>8.86</v>
      </c>
      <c r="I109" s="12">
        <v>41.09</v>
      </c>
      <c r="J109" s="9">
        <v>107</v>
      </c>
      <c r="O109" s="21">
        <v>419</v>
      </c>
    </row>
    <row r="110" spans="2:15" ht="12.75">
      <c r="B110" s="13">
        <v>12.655100000000001</v>
      </c>
      <c r="C110" s="12">
        <v>12.67</v>
      </c>
      <c r="D110" s="11">
        <v>0.0016247369259259213</v>
      </c>
      <c r="E110" s="10">
        <v>0.0016292592592592548</v>
      </c>
      <c r="F110" s="9">
        <v>192</v>
      </c>
      <c r="G110" s="5">
        <f t="shared" si="1"/>
        <v>4.21</v>
      </c>
      <c r="H110" s="12">
        <v>8.9</v>
      </c>
      <c r="I110" s="12">
        <v>41.39</v>
      </c>
      <c r="J110" s="9">
        <v>108</v>
      </c>
      <c r="O110" s="21">
        <v>421</v>
      </c>
    </row>
    <row r="111" spans="2:15" ht="12.75">
      <c r="B111" s="13">
        <v>12.6751</v>
      </c>
      <c r="C111" s="12">
        <v>12.7</v>
      </c>
      <c r="D111" s="11">
        <v>0.0016293202592592548</v>
      </c>
      <c r="E111" s="10">
        <v>0.0016338425925925882</v>
      </c>
      <c r="F111" s="9">
        <v>191</v>
      </c>
      <c r="G111" s="5">
        <f t="shared" si="1"/>
        <v>4.23</v>
      </c>
      <c r="H111" s="12">
        <v>8.95</v>
      </c>
      <c r="I111" s="12">
        <v>41.7</v>
      </c>
      <c r="J111" s="9">
        <v>109</v>
      </c>
      <c r="O111" s="21">
        <v>423</v>
      </c>
    </row>
    <row r="112" spans="2:15" ht="12.75">
      <c r="B112" s="13">
        <v>12.7051</v>
      </c>
      <c r="C112" s="12">
        <v>12.73</v>
      </c>
      <c r="D112" s="11">
        <v>0.0016339035925925882</v>
      </c>
      <c r="E112" s="10">
        <v>0.0016384259259259217</v>
      </c>
      <c r="F112" s="9">
        <v>190</v>
      </c>
      <c r="G112" s="5">
        <f t="shared" si="1"/>
        <v>4.25</v>
      </c>
      <c r="H112" s="12">
        <v>9</v>
      </c>
      <c r="I112" s="12">
        <v>42</v>
      </c>
      <c r="J112" s="9">
        <v>110</v>
      </c>
      <c r="O112" s="21">
        <v>425</v>
      </c>
    </row>
    <row r="113" spans="2:15" ht="12.75">
      <c r="B113" s="13">
        <v>12.735100000000001</v>
      </c>
      <c r="C113" s="12">
        <v>12.76</v>
      </c>
      <c r="D113" s="11">
        <v>0.0016384869259259216</v>
      </c>
      <c r="E113" s="10">
        <v>0.001643009259259255</v>
      </c>
      <c r="F113" s="9">
        <v>189</v>
      </c>
      <c r="G113" s="5">
        <f t="shared" si="1"/>
        <v>4.27</v>
      </c>
      <c r="H113" s="12">
        <v>9.05</v>
      </c>
      <c r="I113" s="12">
        <v>42.3</v>
      </c>
      <c r="J113" s="9">
        <v>111</v>
      </c>
      <c r="O113" s="21">
        <v>427</v>
      </c>
    </row>
    <row r="114" spans="2:15" ht="12.75">
      <c r="B114" s="13">
        <v>12.7651</v>
      </c>
      <c r="C114" s="12">
        <v>12.79</v>
      </c>
      <c r="D114" s="11">
        <v>0.001643070259259255</v>
      </c>
      <c r="E114" s="10">
        <v>0.0016475925925925885</v>
      </c>
      <c r="F114" s="9">
        <v>188</v>
      </c>
      <c r="G114" s="5">
        <f t="shared" si="1"/>
        <v>4.29</v>
      </c>
      <c r="H114" s="12">
        <v>9.1</v>
      </c>
      <c r="I114" s="12">
        <v>42.61</v>
      </c>
      <c r="J114" s="9">
        <v>112</v>
      </c>
      <c r="O114" s="21">
        <v>429</v>
      </c>
    </row>
    <row r="115" spans="2:15" ht="12.75">
      <c r="B115" s="13">
        <v>12.7951</v>
      </c>
      <c r="C115" s="12">
        <v>12.81</v>
      </c>
      <c r="D115" s="11">
        <v>0.0016476535925925885</v>
      </c>
      <c r="E115" s="10">
        <v>0.001652175925925922</v>
      </c>
      <c r="F115" s="9">
        <v>187</v>
      </c>
      <c r="G115" s="5">
        <f t="shared" si="1"/>
        <v>4.3</v>
      </c>
      <c r="H115" s="12">
        <v>9.14</v>
      </c>
      <c r="I115" s="12">
        <v>42.91</v>
      </c>
      <c r="J115" s="9">
        <v>113</v>
      </c>
      <c r="O115" s="21">
        <v>430</v>
      </c>
    </row>
    <row r="116" spans="2:15" ht="12.75">
      <c r="B116" s="13">
        <v>12.815100000000001</v>
      </c>
      <c r="C116" s="12">
        <v>12.84</v>
      </c>
      <c r="D116" s="11">
        <v>0.001652236925925922</v>
      </c>
      <c r="E116" s="10">
        <v>0.0016567592592592554</v>
      </c>
      <c r="F116" s="9">
        <v>186</v>
      </c>
      <c r="G116" s="5">
        <f t="shared" si="1"/>
        <v>4.32</v>
      </c>
      <c r="H116" s="12">
        <v>9.19</v>
      </c>
      <c r="I116" s="12">
        <v>43.22</v>
      </c>
      <c r="J116" s="9">
        <v>114</v>
      </c>
      <c r="O116" s="21">
        <v>432</v>
      </c>
    </row>
    <row r="117" spans="2:15" ht="12.75">
      <c r="B117" s="13">
        <v>12.8451</v>
      </c>
      <c r="C117" s="12">
        <v>12.87</v>
      </c>
      <c r="D117" s="11">
        <v>0.0016568202592592554</v>
      </c>
      <c r="E117" s="10">
        <v>0.0016613425925925888</v>
      </c>
      <c r="F117" s="9">
        <v>185</v>
      </c>
      <c r="G117" s="5">
        <f t="shared" si="1"/>
        <v>4.34</v>
      </c>
      <c r="H117" s="12">
        <v>9.24</v>
      </c>
      <c r="I117" s="12">
        <v>43.52</v>
      </c>
      <c r="J117" s="9">
        <v>115</v>
      </c>
      <c r="O117" s="21">
        <v>434</v>
      </c>
    </row>
    <row r="118" spans="2:15" ht="12.75">
      <c r="B118" s="13">
        <v>12.8751</v>
      </c>
      <c r="C118" s="12">
        <v>12.9</v>
      </c>
      <c r="D118" s="11">
        <v>0.0016614035925925888</v>
      </c>
      <c r="E118" s="10">
        <v>0.0016659259259259223</v>
      </c>
      <c r="F118" s="9">
        <v>184</v>
      </c>
      <c r="G118" s="5">
        <f t="shared" si="1"/>
        <v>4.36</v>
      </c>
      <c r="H118" s="12">
        <v>9.29</v>
      </c>
      <c r="I118" s="12">
        <v>43.82</v>
      </c>
      <c r="J118" s="9">
        <v>116</v>
      </c>
      <c r="O118" s="21">
        <v>436</v>
      </c>
    </row>
    <row r="119" spans="2:15" ht="12.75">
      <c r="B119" s="13">
        <v>12.905100000000001</v>
      </c>
      <c r="C119" s="12">
        <v>12.93</v>
      </c>
      <c r="D119" s="11">
        <v>0.0016659869259259222</v>
      </c>
      <c r="E119" s="10">
        <v>0.0016705092592592557</v>
      </c>
      <c r="F119" s="9">
        <v>183</v>
      </c>
      <c r="G119" s="5">
        <f t="shared" si="1"/>
        <v>4.38</v>
      </c>
      <c r="H119" s="12">
        <v>9.34</v>
      </c>
      <c r="I119" s="12">
        <v>44.13</v>
      </c>
      <c r="J119" s="9">
        <v>117</v>
      </c>
      <c r="O119" s="21">
        <v>438</v>
      </c>
    </row>
    <row r="120" spans="2:15" ht="12.75">
      <c r="B120" s="13">
        <v>12.9351</v>
      </c>
      <c r="C120" s="12">
        <v>12.95</v>
      </c>
      <c r="D120" s="11">
        <v>0.0016705702592592557</v>
      </c>
      <c r="E120" s="10">
        <v>0.0016750925925925891</v>
      </c>
      <c r="F120" s="9">
        <v>182</v>
      </c>
      <c r="G120" s="5">
        <f t="shared" si="1"/>
        <v>4.4</v>
      </c>
      <c r="H120" s="12">
        <v>9.38</v>
      </c>
      <c r="I120" s="12">
        <v>44.43</v>
      </c>
      <c r="J120" s="9">
        <v>118</v>
      </c>
      <c r="O120" s="21">
        <v>440</v>
      </c>
    </row>
    <row r="121" spans="2:15" ht="12.75">
      <c r="B121" s="13">
        <v>12.9551</v>
      </c>
      <c r="C121" s="12">
        <v>12.98</v>
      </c>
      <c r="D121" s="11">
        <v>0.0016751535925925891</v>
      </c>
      <c r="E121" s="10">
        <v>0.0016796759259259226</v>
      </c>
      <c r="F121" s="9">
        <v>181</v>
      </c>
      <c r="G121" s="5">
        <f t="shared" si="1"/>
        <v>4.42</v>
      </c>
      <c r="H121" s="12">
        <v>9.43</v>
      </c>
      <c r="I121" s="12">
        <v>44.74</v>
      </c>
      <c r="J121" s="9">
        <v>119</v>
      </c>
      <c r="O121" s="21">
        <v>442</v>
      </c>
    </row>
    <row r="122" spans="2:15" ht="12.75">
      <c r="B122" s="13">
        <v>12.985100000000001</v>
      </c>
      <c r="C122" s="12">
        <v>13.01</v>
      </c>
      <c r="D122" s="11">
        <v>0.0016797369259259226</v>
      </c>
      <c r="E122" s="10">
        <v>0.001684259259259256</v>
      </c>
      <c r="F122" s="9">
        <v>180</v>
      </c>
      <c r="G122" s="5">
        <f t="shared" si="1"/>
        <v>4.44</v>
      </c>
      <c r="H122" s="12">
        <v>9.48</v>
      </c>
      <c r="I122" s="12">
        <v>45.04</v>
      </c>
      <c r="J122" s="9">
        <v>120</v>
      </c>
      <c r="O122" s="21">
        <v>444</v>
      </c>
    </row>
    <row r="123" spans="2:15" ht="12.75">
      <c r="B123" s="13">
        <v>13.0151</v>
      </c>
      <c r="C123" s="12">
        <v>13.04</v>
      </c>
      <c r="D123" s="11">
        <v>0.001684320259259256</v>
      </c>
      <c r="E123" s="10">
        <v>0.0016888425925925894</v>
      </c>
      <c r="F123" s="9">
        <v>179</v>
      </c>
      <c r="G123" s="5">
        <f t="shared" si="1"/>
        <v>4.46</v>
      </c>
      <c r="H123" s="12">
        <v>9.53</v>
      </c>
      <c r="I123" s="12">
        <v>45.34</v>
      </c>
      <c r="J123" s="9">
        <v>121</v>
      </c>
      <c r="O123" s="21">
        <v>446</v>
      </c>
    </row>
    <row r="124" spans="2:15" ht="12.75">
      <c r="B124" s="13">
        <v>13.0451</v>
      </c>
      <c r="C124" s="12">
        <v>13.07</v>
      </c>
      <c r="D124" s="11">
        <v>0.0016889035925925894</v>
      </c>
      <c r="E124" s="10">
        <v>0.0016934259259259229</v>
      </c>
      <c r="F124" s="9">
        <v>178</v>
      </c>
      <c r="G124" s="5">
        <f t="shared" si="1"/>
        <v>4.48</v>
      </c>
      <c r="H124" s="12">
        <v>9.58</v>
      </c>
      <c r="I124" s="12">
        <v>45.65</v>
      </c>
      <c r="J124" s="9">
        <v>122</v>
      </c>
      <c r="O124" s="21">
        <v>448</v>
      </c>
    </row>
    <row r="125" spans="2:15" ht="12.75">
      <c r="B125" s="13">
        <v>13.0751</v>
      </c>
      <c r="C125" s="12">
        <v>13.09</v>
      </c>
      <c r="D125" s="11">
        <v>0.0016934869259259229</v>
      </c>
      <c r="E125" s="10">
        <v>0.0016980092592592563</v>
      </c>
      <c r="F125" s="9">
        <v>177</v>
      </c>
      <c r="G125" s="5">
        <f t="shared" si="1"/>
        <v>4.5</v>
      </c>
      <c r="H125" s="12">
        <v>9.62</v>
      </c>
      <c r="I125" s="12">
        <v>45.95</v>
      </c>
      <c r="J125" s="9">
        <v>123</v>
      </c>
      <c r="O125" s="21">
        <v>450</v>
      </c>
    </row>
    <row r="126" spans="2:15" ht="12.75">
      <c r="B126" s="13">
        <v>13.0951</v>
      </c>
      <c r="C126" s="12">
        <v>13.12</v>
      </c>
      <c r="D126" s="11">
        <v>0.0016980702592592563</v>
      </c>
      <c r="E126" s="10">
        <v>0.0017025925925925898</v>
      </c>
      <c r="F126" s="9">
        <v>176</v>
      </c>
      <c r="G126" s="5">
        <f t="shared" si="1"/>
        <v>4.52</v>
      </c>
      <c r="H126" s="12">
        <v>9.67</v>
      </c>
      <c r="I126" s="12">
        <v>46.26</v>
      </c>
      <c r="J126" s="9">
        <v>124</v>
      </c>
      <c r="O126" s="21">
        <v>452</v>
      </c>
    </row>
    <row r="127" spans="2:15" ht="12.75">
      <c r="B127" s="13">
        <v>13.1251</v>
      </c>
      <c r="C127" s="12">
        <v>13.15</v>
      </c>
      <c r="D127" s="11">
        <v>0.0017026535925925897</v>
      </c>
      <c r="E127" s="10">
        <v>0.0017071759259259232</v>
      </c>
      <c r="F127" s="9">
        <v>175</v>
      </c>
      <c r="G127" s="5">
        <f t="shared" si="1"/>
        <v>4.54</v>
      </c>
      <c r="H127" s="12">
        <v>9.72</v>
      </c>
      <c r="I127" s="12">
        <v>46.56</v>
      </c>
      <c r="J127" s="9">
        <v>125</v>
      </c>
      <c r="O127" s="21">
        <v>454</v>
      </c>
    </row>
    <row r="128" spans="2:15" ht="12.75">
      <c r="B128" s="13">
        <v>13.155100000000001</v>
      </c>
      <c r="C128" s="12">
        <v>13.18</v>
      </c>
      <c r="D128" s="11">
        <v>0.0017072369259259232</v>
      </c>
      <c r="E128" s="10">
        <v>0.0017117592592592566</v>
      </c>
      <c r="F128" s="9">
        <v>174</v>
      </c>
      <c r="G128" s="5">
        <f t="shared" si="1"/>
        <v>4.56</v>
      </c>
      <c r="H128" s="12">
        <v>9.77</v>
      </c>
      <c r="I128" s="12">
        <v>46.86</v>
      </c>
      <c r="J128" s="9">
        <v>126</v>
      </c>
      <c r="O128" s="21">
        <v>456</v>
      </c>
    </row>
    <row r="129" spans="2:15" ht="12.75">
      <c r="B129" s="13">
        <v>13.1851</v>
      </c>
      <c r="C129" s="12">
        <v>13.21</v>
      </c>
      <c r="D129" s="11">
        <v>0.0017118202592592566</v>
      </c>
      <c r="E129" s="10">
        <v>0.00171634259259259</v>
      </c>
      <c r="F129" s="9">
        <v>173</v>
      </c>
      <c r="G129" s="5">
        <f t="shared" si="1"/>
        <v>4.58</v>
      </c>
      <c r="H129" s="12">
        <v>9.82</v>
      </c>
      <c r="I129" s="12">
        <v>47.17</v>
      </c>
      <c r="J129" s="9">
        <v>127</v>
      </c>
      <c r="O129" s="21">
        <v>458</v>
      </c>
    </row>
    <row r="130" spans="2:15" ht="12.75">
      <c r="B130" s="13">
        <v>13.215100000000001</v>
      </c>
      <c r="C130" s="12">
        <v>13.23</v>
      </c>
      <c r="D130" s="11">
        <v>0.00171640359259259</v>
      </c>
      <c r="E130" s="10">
        <v>0.0017209259259259235</v>
      </c>
      <c r="F130" s="9">
        <v>172</v>
      </c>
      <c r="G130" s="5">
        <f aca="true" t="shared" si="2" ref="G130:G193">O130/100</f>
        <v>4.6</v>
      </c>
      <c r="H130" s="12">
        <v>9.86</v>
      </c>
      <c r="I130" s="12">
        <v>47.47</v>
      </c>
      <c r="J130" s="9">
        <v>128</v>
      </c>
      <c r="O130" s="21">
        <v>460</v>
      </c>
    </row>
    <row r="131" spans="2:15" ht="12.75">
      <c r="B131" s="13">
        <v>13.235100000000001</v>
      </c>
      <c r="C131" s="12">
        <v>13.26</v>
      </c>
      <c r="D131" s="11">
        <v>0.0017209869259259235</v>
      </c>
      <c r="E131" s="10">
        <v>0.001725509259259257</v>
      </c>
      <c r="F131" s="9">
        <v>171</v>
      </c>
      <c r="G131" s="5">
        <f t="shared" si="2"/>
        <v>4.62</v>
      </c>
      <c r="H131" s="12">
        <v>9.91</v>
      </c>
      <c r="I131" s="12">
        <v>47.78</v>
      </c>
      <c r="J131" s="9">
        <v>129</v>
      </c>
      <c r="O131" s="21">
        <v>462</v>
      </c>
    </row>
    <row r="132" spans="2:15" ht="12.75">
      <c r="B132" s="13">
        <v>13.2651</v>
      </c>
      <c r="C132" s="12">
        <v>13.29</v>
      </c>
      <c r="D132" s="11">
        <v>0.001725570259259257</v>
      </c>
      <c r="E132" s="10">
        <v>0.0017300925925925904</v>
      </c>
      <c r="F132" s="9">
        <v>170</v>
      </c>
      <c r="G132" s="5">
        <f t="shared" si="2"/>
        <v>4.64</v>
      </c>
      <c r="H132" s="12">
        <v>9.96</v>
      </c>
      <c r="I132" s="12">
        <v>48.08</v>
      </c>
      <c r="J132" s="9">
        <v>130</v>
      </c>
      <c r="O132" s="21">
        <v>464</v>
      </c>
    </row>
    <row r="133" spans="2:15" ht="12.75">
      <c r="B133" s="13">
        <v>13.2951</v>
      </c>
      <c r="C133" s="12">
        <v>13.32</v>
      </c>
      <c r="D133" s="11">
        <v>0.0017301535925925903</v>
      </c>
      <c r="E133" s="10">
        <v>0.0017346759259259238</v>
      </c>
      <c r="F133" s="9">
        <v>169</v>
      </c>
      <c r="G133" s="5">
        <f t="shared" si="2"/>
        <v>4.66</v>
      </c>
      <c r="H133" s="12">
        <v>10.01</v>
      </c>
      <c r="I133" s="12">
        <v>48.38</v>
      </c>
      <c r="J133" s="9">
        <v>131</v>
      </c>
      <c r="O133" s="21">
        <v>466</v>
      </c>
    </row>
    <row r="134" spans="2:15" ht="12.75">
      <c r="B134" s="13">
        <v>13.3251</v>
      </c>
      <c r="C134" s="12">
        <v>13.35</v>
      </c>
      <c r="D134" s="11">
        <v>0.0017347369259259238</v>
      </c>
      <c r="E134" s="10">
        <v>0.0017392592592592572</v>
      </c>
      <c r="F134" s="9">
        <v>168</v>
      </c>
      <c r="G134" s="5">
        <f t="shared" si="2"/>
        <v>4.68</v>
      </c>
      <c r="H134" s="12">
        <v>10.06</v>
      </c>
      <c r="I134" s="12">
        <v>48.69</v>
      </c>
      <c r="J134" s="9">
        <v>132</v>
      </c>
      <c r="O134" s="21">
        <v>468</v>
      </c>
    </row>
    <row r="135" spans="2:15" ht="12.75">
      <c r="B135" s="13">
        <v>13.3551</v>
      </c>
      <c r="C135" s="12">
        <v>13.37</v>
      </c>
      <c r="D135" s="11">
        <v>0.0017393202592592572</v>
      </c>
      <c r="E135" s="10">
        <v>0.0017438425925925907</v>
      </c>
      <c r="F135" s="9">
        <v>167</v>
      </c>
      <c r="G135" s="5">
        <f t="shared" si="2"/>
        <v>4.7</v>
      </c>
      <c r="H135" s="12">
        <v>10.1</v>
      </c>
      <c r="I135" s="12">
        <v>48.99</v>
      </c>
      <c r="J135" s="9">
        <v>133</v>
      </c>
      <c r="O135" s="21">
        <v>470</v>
      </c>
    </row>
    <row r="136" spans="2:15" ht="12.75">
      <c r="B136" s="13">
        <v>13.3751</v>
      </c>
      <c r="C136" s="12">
        <v>13.4</v>
      </c>
      <c r="D136" s="11">
        <v>0.0017439035925925907</v>
      </c>
      <c r="E136" s="10">
        <v>0.001748425925925924</v>
      </c>
      <c r="F136" s="9">
        <v>166</v>
      </c>
      <c r="G136" s="5">
        <f t="shared" si="2"/>
        <v>4.72</v>
      </c>
      <c r="H136" s="12">
        <v>10.15</v>
      </c>
      <c r="I136" s="12">
        <v>49.3</v>
      </c>
      <c r="J136" s="9">
        <v>134</v>
      </c>
      <c r="O136" s="21">
        <v>472</v>
      </c>
    </row>
    <row r="137" spans="2:15" ht="12.75">
      <c r="B137" s="13">
        <v>13.405100000000001</v>
      </c>
      <c r="C137" s="12">
        <v>13.43</v>
      </c>
      <c r="D137" s="11">
        <v>0.001748486925925924</v>
      </c>
      <c r="E137" s="10">
        <v>0.0017530092592592575</v>
      </c>
      <c r="F137" s="9">
        <v>165</v>
      </c>
      <c r="G137" s="5">
        <f t="shared" si="2"/>
        <v>4.74</v>
      </c>
      <c r="H137" s="12">
        <v>10.2</v>
      </c>
      <c r="I137" s="12">
        <v>49.6</v>
      </c>
      <c r="J137" s="9">
        <v>135</v>
      </c>
      <c r="O137" s="21">
        <v>474</v>
      </c>
    </row>
    <row r="138" spans="2:15" ht="12.75">
      <c r="B138" s="13">
        <v>13.4351</v>
      </c>
      <c r="C138" s="12">
        <v>13.46</v>
      </c>
      <c r="D138" s="11">
        <v>0.0017530702592592575</v>
      </c>
      <c r="E138" s="10">
        <v>0.001757592592592591</v>
      </c>
      <c r="F138" s="9">
        <v>164</v>
      </c>
      <c r="G138" s="5">
        <f t="shared" si="2"/>
        <v>4.76</v>
      </c>
      <c r="H138" s="12">
        <v>10.25</v>
      </c>
      <c r="I138" s="12">
        <v>49.9</v>
      </c>
      <c r="J138" s="9">
        <v>136</v>
      </c>
      <c r="O138" s="21">
        <v>476</v>
      </c>
    </row>
    <row r="139" spans="2:15" ht="12.75">
      <c r="B139" s="13">
        <v>13.465100000000001</v>
      </c>
      <c r="C139" s="12">
        <v>13.49</v>
      </c>
      <c r="D139" s="11">
        <v>0.001757653592592591</v>
      </c>
      <c r="E139" s="10">
        <v>0.0017621759259259244</v>
      </c>
      <c r="F139" s="9">
        <v>163</v>
      </c>
      <c r="G139" s="5">
        <f t="shared" si="2"/>
        <v>4.78</v>
      </c>
      <c r="H139" s="12">
        <v>10.3</v>
      </c>
      <c r="I139" s="12">
        <v>50.21</v>
      </c>
      <c r="J139" s="9">
        <v>137</v>
      </c>
      <c r="O139" s="21">
        <v>478</v>
      </c>
    </row>
    <row r="140" spans="2:15" ht="12.75">
      <c r="B140" s="13">
        <v>13.4951</v>
      </c>
      <c r="C140" s="12">
        <v>13.51</v>
      </c>
      <c r="D140" s="11">
        <v>0.0017622369259259244</v>
      </c>
      <c r="E140" s="10">
        <v>0.0017667592592592578</v>
      </c>
      <c r="F140" s="9">
        <v>162</v>
      </c>
      <c r="G140" s="5">
        <f t="shared" si="2"/>
        <v>4.79</v>
      </c>
      <c r="H140" s="12">
        <v>10.34</v>
      </c>
      <c r="I140" s="12">
        <v>50.51</v>
      </c>
      <c r="J140" s="9">
        <v>138</v>
      </c>
      <c r="O140" s="21">
        <v>479</v>
      </c>
    </row>
    <row r="141" spans="2:15" ht="12.75">
      <c r="B141" s="13">
        <v>13.5151</v>
      </c>
      <c r="C141" s="12">
        <v>13.54</v>
      </c>
      <c r="D141" s="11">
        <v>0.0017668202592592578</v>
      </c>
      <c r="E141" s="10">
        <v>0.0017713425925925913</v>
      </c>
      <c r="F141" s="9">
        <v>161</v>
      </c>
      <c r="G141" s="5">
        <f t="shared" si="2"/>
        <v>4.81</v>
      </c>
      <c r="H141" s="12">
        <v>10.39</v>
      </c>
      <c r="I141" s="12">
        <v>50.82</v>
      </c>
      <c r="J141" s="9">
        <v>139</v>
      </c>
      <c r="O141" s="21">
        <v>481</v>
      </c>
    </row>
    <row r="142" spans="2:15" ht="12.75">
      <c r="B142" s="13">
        <v>13.5451</v>
      </c>
      <c r="C142" s="12">
        <v>13.57</v>
      </c>
      <c r="D142" s="11">
        <v>0.0017714035925925913</v>
      </c>
      <c r="E142" s="10">
        <v>0.0017759259259259247</v>
      </c>
      <c r="F142" s="9">
        <v>160</v>
      </c>
      <c r="G142" s="5">
        <f t="shared" si="2"/>
        <v>4.83</v>
      </c>
      <c r="H142" s="12">
        <v>10.44</v>
      </c>
      <c r="I142" s="12">
        <v>51.12</v>
      </c>
      <c r="J142" s="9">
        <v>140</v>
      </c>
      <c r="O142" s="21">
        <v>483</v>
      </c>
    </row>
    <row r="143" spans="2:15" ht="12.75">
      <c r="B143" s="13">
        <v>13.5751</v>
      </c>
      <c r="C143" s="12">
        <v>13.6</v>
      </c>
      <c r="D143" s="11">
        <v>0.0017759869259259247</v>
      </c>
      <c r="E143" s="10">
        <v>0.0017805092592592582</v>
      </c>
      <c r="F143" s="9">
        <v>159</v>
      </c>
      <c r="G143" s="5">
        <f t="shared" si="2"/>
        <v>4.85</v>
      </c>
      <c r="H143" s="12">
        <v>10.49</v>
      </c>
      <c r="I143" s="12">
        <v>51.42</v>
      </c>
      <c r="J143" s="9">
        <v>141</v>
      </c>
      <c r="O143" s="21">
        <v>485</v>
      </c>
    </row>
    <row r="144" spans="2:15" ht="12.75">
      <c r="B144" s="13">
        <v>13.6051</v>
      </c>
      <c r="C144" s="12">
        <v>13.63</v>
      </c>
      <c r="D144" s="11">
        <v>0.0017805702592592581</v>
      </c>
      <c r="E144" s="10">
        <v>0.0017850925925925916</v>
      </c>
      <c r="F144" s="9">
        <v>158</v>
      </c>
      <c r="G144" s="5">
        <f t="shared" si="2"/>
        <v>4.87</v>
      </c>
      <c r="H144" s="12">
        <v>10.54</v>
      </c>
      <c r="I144" s="12">
        <v>51.73</v>
      </c>
      <c r="J144" s="9">
        <v>142</v>
      </c>
      <c r="O144" s="21">
        <v>487</v>
      </c>
    </row>
    <row r="145" spans="2:15" ht="12.75">
      <c r="B145" s="13">
        <v>13.635100000000001</v>
      </c>
      <c r="C145" s="12">
        <v>13.65</v>
      </c>
      <c r="D145" s="11">
        <v>0.0017851535925925916</v>
      </c>
      <c r="E145" s="10">
        <v>0.001789675925925925</v>
      </c>
      <c r="F145" s="9">
        <v>157</v>
      </c>
      <c r="G145" s="5">
        <f t="shared" si="2"/>
        <v>4.89</v>
      </c>
      <c r="H145" s="12">
        <v>10.58</v>
      </c>
      <c r="I145" s="12">
        <v>52.03</v>
      </c>
      <c r="J145" s="9">
        <v>143</v>
      </c>
      <c r="O145" s="21">
        <v>489</v>
      </c>
    </row>
    <row r="146" spans="2:15" ht="12.75">
      <c r="B146" s="13">
        <v>13.655100000000001</v>
      </c>
      <c r="C146" s="12">
        <v>13.68</v>
      </c>
      <c r="D146" s="11">
        <v>0.001789736925925925</v>
      </c>
      <c r="E146" s="10">
        <v>0.0017942592592592585</v>
      </c>
      <c r="F146" s="9">
        <v>156</v>
      </c>
      <c r="G146" s="5">
        <f t="shared" si="2"/>
        <v>4.91</v>
      </c>
      <c r="H146" s="12">
        <v>10.63</v>
      </c>
      <c r="I146" s="12">
        <v>52.34</v>
      </c>
      <c r="J146" s="9">
        <v>144</v>
      </c>
      <c r="O146" s="21">
        <v>491</v>
      </c>
    </row>
    <row r="147" spans="2:15" ht="12.75">
      <c r="B147" s="13">
        <v>13.6851</v>
      </c>
      <c r="C147" s="12">
        <v>13.71</v>
      </c>
      <c r="D147" s="11">
        <v>0.0017943202592592584</v>
      </c>
      <c r="E147" s="10">
        <v>0.001798842592592592</v>
      </c>
      <c r="F147" s="9">
        <v>155</v>
      </c>
      <c r="G147" s="5">
        <f t="shared" si="2"/>
        <v>4.93</v>
      </c>
      <c r="H147" s="12">
        <v>10.68</v>
      </c>
      <c r="I147" s="12">
        <v>52.64</v>
      </c>
      <c r="J147" s="9">
        <v>145</v>
      </c>
      <c r="O147" s="21">
        <v>493</v>
      </c>
    </row>
    <row r="148" spans="2:15" ht="12.75">
      <c r="B148" s="13">
        <v>13.715100000000001</v>
      </c>
      <c r="C148" s="12">
        <v>13.74</v>
      </c>
      <c r="D148" s="11">
        <v>0.0017989035925925919</v>
      </c>
      <c r="E148" s="10">
        <v>0.0018034259259259253</v>
      </c>
      <c r="F148" s="9">
        <v>154</v>
      </c>
      <c r="G148" s="5">
        <f t="shared" si="2"/>
        <v>4.95</v>
      </c>
      <c r="H148" s="12">
        <v>10.73</v>
      </c>
      <c r="I148" s="12">
        <v>52.94</v>
      </c>
      <c r="J148" s="9">
        <v>146</v>
      </c>
      <c r="O148" s="21">
        <v>495</v>
      </c>
    </row>
    <row r="149" spans="2:15" ht="12.75">
      <c r="B149" s="13">
        <v>13.7451</v>
      </c>
      <c r="C149" s="12">
        <v>13.77</v>
      </c>
      <c r="D149" s="11">
        <v>0.0018034869259259253</v>
      </c>
      <c r="E149" s="10">
        <v>0.0018080092592592588</v>
      </c>
      <c r="F149" s="9">
        <v>153</v>
      </c>
      <c r="G149" s="5">
        <f t="shared" si="2"/>
        <v>4.97</v>
      </c>
      <c r="H149" s="12">
        <v>10.78</v>
      </c>
      <c r="I149" s="12">
        <v>53.25</v>
      </c>
      <c r="J149" s="9">
        <v>147</v>
      </c>
      <c r="O149" s="21">
        <v>497</v>
      </c>
    </row>
    <row r="150" spans="2:15" ht="12.75">
      <c r="B150" s="13">
        <v>13.7751</v>
      </c>
      <c r="C150" s="12">
        <v>13.79</v>
      </c>
      <c r="D150" s="11">
        <v>0.0018080702592592588</v>
      </c>
      <c r="E150" s="10">
        <v>0.0018125925925925922</v>
      </c>
      <c r="F150" s="9">
        <v>152</v>
      </c>
      <c r="G150" s="5">
        <f t="shared" si="2"/>
        <v>4.99</v>
      </c>
      <c r="H150" s="12">
        <v>10.82</v>
      </c>
      <c r="I150" s="12">
        <v>53.55</v>
      </c>
      <c r="J150" s="9">
        <v>148</v>
      </c>
      <c r="O150" s="21">
        <v>499</v>
      </c>
    </row>
    <row r="151" spans="2:15" ht="12.75">
      <c r="B151" s="13">
        <v>13.7951</v>
      </c>
      <c r="C151" s="12">
        <v>13.82</v>
      </c>
      <c r="D151" s="11">
        <v>0.0018126535925925922</v>
      </c>
      <c r="E151" s="10">
        <v>0.0018171759259259256</v>
      </c>
      <c r="F151" s="9">
        <v>151</v>
      </c>
      <c r="G151" s="5">
        <f t="shared" si="2"/>
        <v>5.01</v>
      </c>
      <c r="H151" s="12">
        <v>10.87</v>
      </c>
      <c r="I151" s="12">
        <v>53.86</v>
      </c>
      <c r="J151" s="9">
        <v>149</v>
      </c>
      <c r="O151" s="21">
        <v>501</v>
      </c>
    </row>
    <row r="152" spans="2:15" ht="12.75">
      <c r="B152" s="13">
        <v>13.8251</v>
      </c>
      <c r="C152" s="18">
        <v>13.85</v>
      </c>
      <c r="D152" s="11">
        <v>0.0018172369259259256</v>
      </c>
      <c r="E152" s="20">
        <v>0.001821759259259259</v>
      </c>
      <c r="F152" s="17">
        <v>150</v>
      </c>
      <c r="G152" s="5">
        <f t="shared" si="2"/>
        <v>5.03</v>
      </c>
      <c r="H152" s="18">
        <v>10.92</v>
      </c>
      <c r="I152" s="18">
        <v>54.16</v>
      </c>
      <c r="J152" s="17">
        <v>150</v>
      </c>
      <c r="O152" s="19">
        <v>503</v>
      </c>
    </row>
    <row r="153" spans="2:15" ht="12.75">
      <c r="B153" s="13">
        <v>13.8551</v>
      </c>
      <c r="C153" s="12">
        <v>13.88</v>
      </c>
      <c r="D153" s="11">
        <v>0.001821820259259259</v>
      </c>
      <c r="E153" s="10">
        <v>0.0018268518518518534</v>
      </c>
      <c r="F153" s="9">
        <v>149</v>
      </c>
      <c r="G153" s="5">
        <f t="shared" si="2"/>
        <v>5.05</v>
      </c>
      <c r="H153" s="12">
        <v>10.96</v>
      </c>
      <c r="I153" s="12">
        <v>54.43</v>
      </c>
      <c r="J153" s="9">
        <v>151</v>
      </c>
      <c r="O153" s="21">
        <v>505</v>
      </c>
    </row>
    <row r="154" spans="2:15" ht="12.75">
      <c r="B154" s="13">
        <v>13.885100000000001</v>
      </c>
      <c r="C154" s="12">
        <v>13.91</v>
      </c>
      <c r="D154" s="11">
        <v>0.0018269128518518534</v>
      </c>
      <c r="E154" s="10">
        <v>0.001831944444444446</v>
      </c>
      <c r="F154" s="9">
        <v>148</v>
      </c>
      <c r="G154" s="5">
        <f t="shared" si="2"/>
        <v>5.07</v>
      </c>
      <c r="H154" s="12">
        <v>11.01</v>
      </c>
      <c r="I154" s="12">
        <v>54.71</v>
      </c>
      <c r="J154" s="9">
        <v>152</v>
      </c>
      <c r="O154" s="21">
        <v>507</v>
      </c>
    </row>
    <row r="155" spans="2:15" ht="12.75">
      <c r="B155" s="13">
        <v>13.9151</v>
      </c>
      <c r="C155" s="12">
        <v>13.94</v>
      </c>
      <c r="D155" s="11">
        <v>0.001832005444444446</v>
      </c>
      <c r="E155" s="10">
        <v>0.0018370370370370385</v>
      </c>
      <c r="F155" s="9">
        <v>147</v>
      </c>
      <c r="G155" s="5">
        <f t="shared" si="2"/>
        <v>5.08</v>
      </c>
      <c r="H155" s="12">
        <v>11.05</v>
      </c>
      <c r="I155" s="12">
        <v>54.98</v>
      </c>
      <c r="J155" s="9">
        <v>153</v>
      </c>
      <c r="O155" s="21">
        <v>508</v>
      </c>
    </row>
    <row r="156" spans="2:15" ht="12.75">
      <c r="B156" s="13">
        <v>13.9451</v>
      </c>
      <c r="C156" s="12">
        <v>13.97</v>
      </c>
      <c r="D156" s="11">
        <v>0.0018370980370370385</v>
      </c>
      <c r="E156" s="10">
        <v>0.001842129629629631</v>
      </c>
      <c r="F156" s="9">
        <v>146</v>
      </c>
      <c r="G156" s="5">
        <f t="shared" si="2"/>
        <v>5.1</v>
      </c>
      <c r="H156" s="12">
        <v>11.09</v>
      </c>
      <c r="I156" s="12">
        <v>55.25</v>
      </c>
      <c r="J156" s="9">
        <v>154</v>
      </c>
      <c r="O156" s="21">
        <v>510</v>
      </c>
    </row>
    <row r="157" spans="2:15" ht="12.75">
      <c r="B157" s="13">
        <v>13.975100000000001</v>
      </c>
      <c r="C157" s="12">
        <v>14.01</v>
      </c>
      <c r="D157" s="11">
        <v>0.001842190629629631</v>
      </c>
      <c r="E157" s="10">
        <v>0.0018472222222222236</v>
      </c>
      <c r="F157" s="9">
        <v>145</v>
      </c>
      <c r="G157" s="5">
        <f t="shared" si="2"/>
        <v>5.12</v>
      </c>
      <c r="H157" s="12">
        <v>11.14</v>
      </c>
      <c r="I157" s="12">
        <v>55.53</v>
      </c>
      <c r="J157" s="9">
        <v>155</v>
      </c>
      <c r="O157" s="21">
        <v>512</v>
      </c>
    </row>
    <row r="158" spans="2:15" ht="12.75">
      <c r="B158" s="13">
        <v>14.0151</v>
      </c>
      <c r="C158" s="12">
        <v>14.04</v>
      </c>
      <c r="D158" s="11">
        <v>0.0018472832222222236</v>
      </c>
      <c r="E158" s="10">
        <v>0.0018523148148148162</v>
      </c>
      <c r="F158" s="9">
        <v>144</v>
      </c>
      <c r="G158" s="5">
        <f t="shared" si="2"/>
        <v>5.14</v>
      </c>
      <c r="H158" s="12">
        <v>11.18</v>
      </c>
      <c r="I158" s="12">
        <v>55.8</v>
      </c>
      <c r="J158" s="9">
        <v>156</v>
      </c>
      <c r="O158" s="21">
        <v>514</v>
      </c>
    </row>
    <row r="159" spans="2:15" ht="12.75">
      <c r="B159" s="13">
        <v>14.0451</v>
      </c>
      <c r="C159" s="12">
        <v>14.07</v>
      </c>
      <c r="D159" s="11">
        <v>0.0018523758148148162</v>
      </c>
      <c r="E159" s="10">
        <v>0.0018574074074074087</v>
      </c>
      <c r="F159" s="9">
        <v>143</v>
      </c>
      <c r="G159" s="5">
        <f t="shared" si="2"/>
        <v>5.15</v>
      </c>
      <c r="H159" s="12">
        <v>11.22</v>
      </c>
      <c r="I159" s="12">
        <v>56.08</v>
      </c>
      <c r="J159" s="9">
        <v>157</v>
      </c>
      <c r="O159" s="21">
        <v>515</v>
      </c>
    </row>
    <row r="160" spans="2:15" ht="12.75">
      <c r="B160" s="13">
        <v>14.0751</v>
      </c>
      <c r="C160" s="12">
        <v>14.1</v>
      </c>
      <c r="D160" s="11">
        <v>0.0018574684074074087</v>
      </c>
      <c r="E160" s="10">
        <v>0.0018625000000000013</v>
      </c>
      <c r="F160" s="9">
        <v>142</v>
      </c>
      <c r="G160" s="5">
        <f t="shared" si="2"/>
        <v>5.17</v>
      </c>
      <c r="H160" s="12">
        <v>11.27</v>
      </c>
      <c r="I160" s="12">
        <v>56.35</v>
      </c>
      <c r="J160" s="9">
        <v>158</v>
      </c>
      <c r="O160" s="21">
        <v>517</v>
      </c>
    </row>
    <row r="161" spans="2:15" ht="12.75">
      <c r="B161" s="13">
        <v>14.1051</v>
      </c>
      <c r="C161" s="12">
        <v>14.13</v>
      </c>
      <c r="D161" s="11">
        <v>0.0018625610000000013</v>
      </c>
      <c r="E161" s="10">
        <v>0.0018675925925925939</v>
      </c>
      <c r="F161" s="9">
        <v>141</v>
      </c>
      <c r="G161" s="5">
        <f t="shared" si="2"/>
        <v>5.19</v>
      </c>
      <c r="H161" s="12">
        <v>11.31</v>
      </c>
      <c r="I161" s="12">
        <v>56.62</v>
      </c>
      <c r="J161" s="9">
        <v>159</v>
      </c>
      <c r="O161" s="21">
        <v>519</v>
      </c>
    </row>
    <row r="162" spans="2:15" ht="12.75">
      <c r="B162" s="13">
        <v>14.135100000000001</v>
      </c>
      <c r="C162" s="12">
        <v>14.16</v>
      </c>
      <c r="D162" s="11">
        <v>0.0018676535925925939</v>
      </c>
      <c r="E162" s="10">
        <v>0.0018726851851851864</v>
      </c>
      <c r="F162" s="9">
        <v>140</v>
      </c>
      <c r="G162" s="5">
        <f t="shared" si="2"/>
        <v>5.21</v>
      </c>
      <c r="H162" s="12">
        <v>11.35</v>
      </c>
      <c r="I162" s="12">
        <v>56.9</v>
      </c>
      <c r="J162" s="9">
        <v>160</v>
      </c>
      <c r="O162" s="21">
        <v>521</v>
      </c>
    </row>
    <row r="163" spans="2:15" ht="12.75">
      <c r="B163" s="13">
        <v>14.1651</v>
      </c>
      <c r="C163" s="12">
        <v>14.19</v>
      </c>
      <c r="D163" s="11">
        <v>0.0018727461851851864</v>
      </c>
      <c r="E163" s="10">
        <v>0.001877777777777779</v>
      </c>
      <c r="F163" s="9">
        <v>139</v>
      </c>
      <c r="G163" s="5">
        <f t="shared" si="2"/>
        <v>5.22</v>
      </c>
      <c r="H163" s="12">
        <v>11.4</v>
      </c>
      <c r="I163" s="12">
        <v>57.17</v>
      </c>
      <c r="J163" s="9">
        <v>161</v>
      </c>
      <c r="O163" s="21">
        <v>522</v>
      </c>
    </row>
    <row r="164" spans="2:15" ht="12.75">
      <c r="B164" s="13">
        <v>14.1951</v>
      </c>
      <c r="C164" s="12">
        <v>14.22</v>
      </c>
      <c r="D164" s="11">
        <v>0.001877838777777779</v>
      </c>
      <c r="E164" s="10">
        <v>0.0018828703703703716</v>
      </c>
      <c r="F164" s="9">
        <v>138</v>
      </c>
      <c r="G164" s="5">
        <f t="shared" si="2"/>
        <v>5.24</v>
      </c>
      <c r="H164" s="12">
        <v>11.44</v>
      </c>
      <c r="I164" s="12">
        <v>57.44</v>
      </c>
      <c r="J164" s="9">
        <v>162</v>
      </c>
      <c r="O164" s="21">
        <v>524</v>
      </c>
    </row>
    <row r="165" spans="2:15" ht="12.75">
      <c r="B165" s="13">
        <v>14.225100000000001</v>
      </c>
      <c r="C165" s="12">
        <v>14.26</v>
      </c>
      <c r="D165" s="11">
        <v>0.0018829313703703715</v>
      </c>
      <c r="E165" s="10">
        <v>0.0018879629629629641</v>
      </c>
      <c r="F165" s="9">
        <v>137</v>
      </c>
      <c r="G165" s="5">
        <f t="shared" si="2"/>
        <v>5.26</v>
      </c>
      <c r="H165" s="12">
        <v>11.48</v>
      </c>
      <c r="I165" s="12">
        <v>57.72</v>
      </c>
      <c r="J165" s="9">
        <v>163</v>
      </c>
      <c r="O165" s="21">
        <v>526</v>
      </c>
    </row>
    <row r="166" spans="2:15" ht="12.75">
      <c r="B166" s="13">
        <v>14.2651</v>
      </c>
      <c r="C166" s="12">
        <v>14.29</v>
      </c>
      <c r="D166" s="11">
        <v>0.001888023962962964</v>
      </c>
      <c r="E166" s="10">
        <v>0.0018930555555555567</v>
      </c>
      <c r="F166" s="9">
        <v>136</v>
      </c>
      <c r="G166" s="5">
        <f t="shared" si="2"/>
        <v>5.28</v>
      </c>
      <c r="H166" s="12">
        <v>11.52</v>
      </c>
      <c r="I166" s="12">
        <v>57.99</v>
      </c>
      <c r="J166" s="9">
        <v>164</v>
      </c>
      <c r="O166" s="21">
        <v>528</v>
      </c>
    </row>
    <row r="167" spans="2:15" ht="12.75">
      <c r="B167" s="13">
        <v>14.2951</v>
      </c>
      <c r="C167" s="12">
        <v>14.32</v>
      </c>
      <c r="D167" s="11">
        <v>0.0018931165555555567</v>
      </c>
      <c r="E167" s="10">
        <v>0.0018981481481481492</v>
      </c>
      <c r="F167" s="9">
        <v>135</v>
      </c>
      <c r="G167" s="5">
        <f t="shared" si="2"/>
        <v>5.29</v>
      </c>
      <c r="H167" s="12">
        <v>11.57</v>
      </c>
      <c r="I167" s="12">
        <v>58.26</v>
      </c>
      <c r="J167" s="9">
        <v>165</v>
      </c>
      <c r="O167" s="21">
        <v>529</v>
      </c>
    </row>
    <row r="168" spans="2:15" ht="12.75">
      <c r="B168" s="13">
        <v>14.3251</v>
      </c>
      <c r="C168" s="12">
        <v>14.35</v>
      </c>
      <c r="D168" s="11">
        <v>0.0018982091481481492</v>
      </c>
      <c r="E168" s="10">
        <v>0.0019032407407407418</v>
      </c>
      <c r="F168" s="9">
        <v>134</v>
      </c>
      <c r="G168" s="5">
        <f t="shared" si="2"/>
        <v>5.31</v>
      </c>
      <c r="H168" s="12">
        <v>11.61</v>
      </c>
      <c r="I168" s="12">
        <v>58.54</v>
      </c>
      <c r="J168" s="9">
        <v>166</v>
      </c>
      <c r="O168" s="21">
        <v>531</v>
      </c>
    </row>
    <row r="169" spans="2:15" ht="12.75">
      <c r="B169" s="13">
        <v>14.3551</v>
      </c>
      <c r="C169" s="12">
        <v>14.38</v>
      </c>
      <c r="D169" s="11">
        <v>0.0019033017407407418</v>
      </c>
      <c r="E169" s="10">
        <v>0.0019083333333333344</v>
      </c>
      <c r="F169" s="9">
        <v>133</v>
      </c>
      <c r="G169" s="5">
        <f t="shared" si="2"/>
        <v>5.33</v>
      </c>
      <c r="H169" s="12">
        <v>11.65</v>
      </c>
      <c r="I169" s="12">
        <v>58.81</v>
      </c>
      <c r="J169" s="9">
        <v>167</v>
      </c>
      <c r="O169" s="21">
        <v>533</v>
      </c>
    </row>
    <row r="170" spans="2:15" ht="12.75">
      <c r="B170" s="13">
        <v>14.385100000000001</v>
      </c>
      <c r="C170" s="12">
        <v>14.41</v>
      </c>
      <c r="D170" s="11">
        <v>0.0019083943333333343</v>
      </c>
      <c r="E170" s="10">
        <v>0.001913425925925927</v>
      </c>
      <c r="F170" s="9">
        <v>132</v>
      </c>
      <c r="G170" s="5">
        <f t="shared" si="2"/>
        <v>5.35</v>
      </c>
      <c r="H170" s="12">
        <v>11.7</v>
      </c>
      <c r="I170" s="12">
        <v>59.08</v>
      </c>
      <c r="J170" s="9">
        <v>168</v>
      </c>
      <c r="O170" s="21">
        <v>535</v>
      </c>
    </row>
    <row r="171" spans="2:15" ht="12.75">
      <c r="B171" s="13">
        <v>14.4151</v>
      </c>
      <c r="C171" s="12">
        <v>14.44</v>
      </c>
      <c r="D171" s="11">
        <v>0.001913486925925927</v>
      </c>
      <c r="E171" s="10">
        <v>0.0019185185185185195</v>
      </c>
      <c r="F171" s="9">
        <v>131</v>
      </c>
      <c r="G171" s="5">
        <f t="shared" si="2"/>
        <v>5.36</v>
      </c>
      <c r="H171" s="12">
        <v>11.74</v>
      </c>
      <c r="I171" s="12">
        <v>59.36</v>
      </c>
      <c r="J171" s="9">
        <v>169</v>
      </c>
      <c r="O171" s="21">
        <v>536</v>
      </c>
    </row>
    <row r="172" spans="2:15" ht="12.75">
      <c r="B172" s="13">
        <v>14.4451</v>
      </c>
      <c r="C172" s="12">
        <v>14.47</v>
      </c>
      <c r="D172" s="11">
        <v>0.0019185795185185195</v>
      </c>
      <c r="E172" s="10">
        <v>0.001923611111111112</v>
      </c>
      <c r="F172" s="9">
        <v>130</v>
      </c>
      <c r="G172" s="5">
        <f t="shared" si="2"/>
        <v>5.38</v>
      </c>
      <c r="H172" s="12">
        <v>11.78</v>
      </c>
      <c r="I172" s="12">
        <v>59.63</v>
      </c>
      <c r="J172" s="9">
        <v>170</v>
      </c>
      <c r="O172" s="21">
        <v>538</v>
      </c>
    </row>
    <row r="173" spans="2:15" ht="12.75">
      <c r="B173" s="13">
        <v>14.475100000000001</v>
      </c>
      <c r="C173" s="12">
        <v>14.51</v>
      </c>
      <c r="D173" s="11">
        <v>0.001923672111111112</v>
      </c>
      <c r="E173" s="10">
        <v>0.0019287037037037046</v>
      </c>
      <c r="F173" s="9">
        <v>129</v>
      </c>
      <c r="G173" s="5">
        <f t="shared" si="2"/>
        <v>5.4</v>
      </c>
      <c r="H173" s="12">
        <v>11.83</v>
      </c>
      <c r="I173" s="12">
        <v>59.91</v>
      </c>
      <c r="J173" s="9">
        <v>171</v>
      </c>
      <c r="O173" s="21">
        <v>540</v>
      </c>
    </row>
    <row r="174" spans="2:15" ht="12.75">
      <c r="B174" s="13">
        <v>14.5151</v>
      </c>
      <c r="C174" s="12">
        <v>14.54</v>
      </c>
      <c r="D174" s="11">
        <v>0.0019287647037037046</v>
      </c>
      <c r="E174" s="10">
        <v>0.0019337962962962972</v>
      </c>
      <c r="F174" s="9">
        <v>128</v>
      </c>
      <c r="G174" s="5">
        <f t="shared" si="2"/>
        <v>5.42</v>
      </c>
      <c r="H174" s="12">
        <v>11.87</v>
      </c>
      <c r="I174" s="12">
        <v>60.18</v>
      </c>
      <c r="J174" s="9">
        <v>172</v>
      </c>
      <c r="O174" s="21">
        <v>542</v>
      </c>
    </row>
    <row r="175" spans="2:15" ht="12.75">
      <c r="B175" s="13">
        <v>14.5451</v>
      </c>
      <c r="C175" s="12">
        <v>14.57</v>
      </c>
      <c r="D175" s="11">
        <v>0.0019338572962962972</v>
      </c>
      <c r="E175" s="10">
        <v>0.0019388888888888897</v>
      </c>
      <c r="F175" s="9">
        <v>127</v>
      </c>
      <c r="G175" s="5">
        <f t="shared" si="2"/>
        <v>5.43</v>
      </c>
      <c r="H175" s="12">
        <v>11.91</v>
      </c>
      <c r="I175" s="12">
        <v>60.45</v>
      </c>
      <c r="J175" s="9">
        <v>173</v>
      </c>
      <c r="O175" s="21">
        <v>543</v>
      </c>
    </row>
    <row r="176" spans="2:15" ht="12.75">
      <c r="B176" s="13">
        <v>14.5751</v>
      </c>
      <c r="C176" s="12">
        <v>14.6</v>
      </c>
      <c r="D176" s="11">
        <v>0.0019389498888888897</v>
      </c>
      <c r="E176" s="10">
        <v>0.0019439814814814823</v>
      </c>
      <c r="F176" s="9">
        <v>126</v>
      </c>
      <c r="G176" s="5">
        <f t="shared" si="2"/>
        <v>5.45</v>
      </c>
      <c r="H176" s="12">
        <v>11.96</v>
      </c>
      <c r="I176" s="12">
        <v>60.73</v>
      </c>
      <c r="J176" s="9">
        <v>174</v>
      </c>
      <c r="O176" s="21">
        <v>545</v>
      </c>
    </row>
    <row r="177" spans="2:15" ht="12.75">
      <c r="B177" s="13">
        <v>14.6051</v>
      </c>
      <c r="C177" s="12">
        <v>14.63</v>
      </c>
      <c r="D177" s="11">
        <v>0.0019440424814814823</v>
      </c>
      <c r="E177" s="10">
        <v>0.0019490740740740749</v>
      </c>
      <c r="F177" s="9">
        <v>125</v>
      </c>
      <c r="G177" s="5">
        <f t="shared" si="2"/>
        <v>5.47</v>
      </c>
      <c r="H177" s="12">
        <v>12</v>
      </c>
      <c r="I177" s="12">
        <v>61</v>
      </c>
      <c r="J177" s="9">
        <v>175</v>
      </c>
      <c r="O177" s="21">
        <v>547</v>
      </c>
    </row>
    <row r="178" spans="2:15" ht="12.75">
      <c r="B178" s="13">
        <v>14.635100000000001</v>
      </c>
      <c r="C178" s="12">
        <v>14.66</v>
      </c>
      <c r="D178" s="11">
        <v>0.0019491350740740748</v>
      </c>
      <c r="E178" s="10">
        <v>0.0019541666666666674</v>
      </c>
      <c r="F178" s="9">
        <v>124</v>
      </c>
      <c r="G178" s="5">
        <f t="shared" si="2"/>
        <v>5.49</v>
      </c>
      <c r="H178" s="12">
        <v>12.04</v>
      </c>
      <c r="I178" s="12">
        <v>61.27</v>
      </c>
      <c r="J178" s="9">
        <v>176</v>
      </c>
      <c r="O178" s="21">
        <v>549</v>
      </c>
    </row>
    <row r="179" spans="2:15" ht="12.75">
      <c r="B179" s="13">
        <v>14.6651</v>
      </c>
      <c r="C179" s="12">
        <v>14.69</v>
      </c>
      <c r="D179" s="11">
        <v>0.0019542276666666674</v>
      </c>
      <c r="E179" s="10">
        <v>0.00195925925925926</v>
      </c>
      <c r="F179" s="9">
        <v>123</v>
      </c>
      <c r="G179" s="5">
        <f t="shared" si="2"/>
        <v>5.51</v>
      </c>
      <c r="H179" s="12">
        <v>12.09</v>
      </c>
      <c r="I179" s="12">
        <v>61.55</v>
      </c>
      <c r="J179" s="9">
        <v>177</v>
      </c>
      <c r="O179" s="21">
        <v>551</v>
      </c>
    </row>
    <row r="180" spans="2:15" ht="12.75">
      <c r="B180" s="13">
        <v>14.6951</v>
      </c>
      <c r="C180" s="12">
        <v>14.72</v>
      </c>
      <c r="D180" s="11">
        <v>0.00195932025925926</v>
      </c>
      <c r="E180" s="10">
        <v>0.0019643518518518525</v>
      </c>
      <c r="F180" s="9">
        <v>122</v>
      </c>
      <c r="G180" s="5">
        <f t="shared" si="2"/>
        <v>5.52</v>
      </c>
      <c r="H180" s="12">
        <v>12.13</v>
      </c>
      <c r="I180" s="12">
        <v>61.82</v>
      </c>
      <c r="J180" s="9">
        <v>178</v>
      </c>
      <c r="O180" s="21">
        <v>552</v>
      </c>
    </row>
    <row r="181" spans="2:15" ht="12.75">
      <c r="B181" s="13">
        <v>14.725100000000001</v>
      </c>
      <c r="C181" s="12">
        <v>14.75</v>
      </c>
      <c r="D181" s="11">
        <v>0.0019644128518518525</v>
      </c>
      <c r="E181" s="10">
        <v>0.001969444444444445</v>
      </c>
      <c r="F181" s="9">
        <v>121</v>
      </c>
      <c r="G181" s="5">
        <f t="shared" si="2"/>
        <v>5.54</v>
      </c>
      <c r="H181" s="12">
        <v>12.17</v>
      </c>
      <c r="I181" s="12">
        <v>62.09</v>
      </c>
      <c r="J181" s="9">
        <v>179</v>
      </c>
      <c r="O181" s="21">
        <v>554</v>
      </c>
    </row>
    <row r="182" spans="2:15" ht="12.75">
      <c r="B182" s="13">
        <v>14.7551</v>
      </c>
      <c r="C182" s="12">
        <v>14.79</v>
      </c>
      <c r="D182" s="11">
        <v>0.001969505444444445</v>
      </c>
      <c r="E182" s="10">
        <v>0.0019745370370370377</v>
      </c>
      <c r="F182" s="9">
        <v>120</v>
      </c>
      <c r="G182" s="5">
        <f t="shared" si="2"/>
        <v>5.56</v>
      </c>
      <c r="H182" s="12">
        <v>12.22</v>
      </c>
      <c r="I182" s="12">
        <v>62.37</v>
      </c>
      <c r="J182" s="9">
        <v>180</v>
      </c>
      <c r="O182" s="21">
        <v>556</v>
      </c>
    </row>
    <row r="183" spans="2:15" ht="12.75">
      <c r="B183" s="13">
        <v>14.7951</v>
      </c>
      <c r="C183" s="12">
        <v>14.82</v>
      </c>
      <c r="D183" s="11">
        <v>0.0019745980370370377</v>
      </c>
      <c r="E183" s="10">
        <v>0.0019796296296296302</v>
      </c>
      <c r="F183" s="9">
        <v>119</v>
      </c>
      <c r="G183" s="5">
        <f t="shared" si="2"/>
        <v>5.58</v>
      </c>
      <c r="H183" s="12">
        <v>12.26</v>
      </c>
      <c r="I183" s="12">
        <v>62.64</v>
      </c>
      <c r="J183" s="9">
        <v>181</v>
      </c>
      <c r="O183" s="21">
        <v>558</v>
      </c>
    </row>
    <row r="184" spans="2:15" ht="12.75">
      <c r="B184" s="13">
        <v>14.8251</v>
      </c>
      <c r="C184" s="12">
        <v>14.85</v>
      </c>
      <c r="D184" s="11">
        <v>0.00197969062962963</v>
      </c>
      <c r="E184" s="10">
        <v>0.001984722222222223</v>
      </c>
      <c r="F184" s="9">
        <v>118</v>
      </c>
      <c r="G184" s="5">
        <f t="shared" si="2"/>
        <v>5.59</v>
      </c>
      <c r="H184" s="12">
        <v>12.3</v>
      </c>
      <c r="I184" s="12">
        <v>62.92</v>
      </c>
      <c r="J184" s="9">
        <v>182</v>
      </c>
      <c r="O184" s="21">
        <v>559</v>
      </c>
    </row>
    <row r="185" spans="2:15" ht="12.75">
      <c r="B185" s="13">
        <v>14.8551</v>
      </c>
      <c r="C185" s="12">
        <v>14.88</v>
      </c>
      <c r="D185" s="11">
        <v>0.0019847832222222228</v>
      </c>
      <c r="E185" s="10">
        <v>0.0019898148148148154</v>
      </c>
      <c r="F185" s="9">
        <v>117</v>
      </c>
      <c r="G185" s="5">
        <f t="shared" si="2"/>
        <v>5.61</v>
      </c>
      <c r="H185" s="12">
        <v>12.35</v>
      </c>
      <c r="I185" s="12">
        <v>63.19</v>
      </c>
      <c r="J185" s="9">
        <v>183</v>
      </c>
      <c r="O185" s="21">
        <v>561</v>
      </c>
    </row>
    <row r="186" spans="2:15" ht="12.75">
      <c r="B186" s="13">
        <v>14.885100000000001</v>
      </c>
      <c r="C186" s="12">
        <v>14.91</v>
      </c>
      <c r="D186" s="11">
        <v>0.0019898758148148153</v>
      </c>
      <c r="E186" s="10">
        <v>0.001994907407407408</v>
      </c>
      <c r="F186" s="9">
        <v>116</v>
      </c>
      <c r="G186" s="5">
        <f t="shared" si="2"/>
        <v>5.63</v>
      </c>
      <c r="H186" s="12">
        <v>12.39</v>
      </c>
      <c r="I186" s="12">
        <v>63.46</v>
      </c>
      <c r="J186" s="9">
        <v>184</v>
      </c>
      <c r="O186" s="21">
        <v>563</v>
      </c>
    </row>
    <row r="187" spans="2:15" ht="12.75">
      <c r="B187" s="13">
        <v>14.9151</v>
      </c>
      <c r="C187" s="12">
        <v>14.94</v>
      </c>
      <c r="D187" s="11">
        <v>0.001994968407407408</v>
      </c>
      <c r="E187" s="10">
        <v>0.0020000000000000005</v>
      </c>
      <c r="F187" s="9">
        <v>115</v>
      </c>
      <c r="G187" s="5">
        <f t="shared" si="2"/>
        <v>5.65</v>
      </c>
      <c r="H187" s="12">
        <v>12.43</v>
      </c>
      <c r="I187" s="12">
        <v>63.74</v>
      </c>
      <c r="J187" s="9">
        <v>185</v>
      </c>
      <c r="O187" s="21">
        <v>565</v>
      </c>
    </row>
    <row r="188" spans="2:15" ht="12.75">
      <c r="B188" s="13">
        <v>14.9451</v>
      </c>
      <c r="C188" s="12">
        <v>14.97</v>
      </c>
      <c r="D188" s="11">
        <v>0.0020000610000000005</v>
      </c>
      <c r="E188" s="10">
        <v>0.002005092592592593</v>
      </c>
      <c r="F188" s="9">
        <v>114</v>
      </c>
      <c r="G188" s="5">
        <f t="shared" si="2"/>
        <v>5.66</v>
      </c>
      <c r="H188" s="12">
        <v>12.48</v>
      </c>
      <c r="I188" s="12">
        <v>64.01</v>
      </c>
      <c r="J188" s="9">
        <v>186</v>
      </c>
      <c r="O188" s="21">
        <v>566</v>
      </c>
    </row>
    <row r="189" spans="2:15" ht="12.75">
      <c r="B189" s="13">
        <v>14.975100000000001</v>
      </c>
      <c r="C189" s="12">
        <v>15</v>
      </c>
      <c r="D189" s="11">
        <v>0.002005153592592593</v>
      </c>
      <c r="E189" s="10">
        <v>0.0020101851851851856</v>
      </c>
      <c r="F189" s="9">
        <v>113</v>
      </c>
      <c r="G189" s="5">
        <f t="shared" si="2"/>
        <v>5.68</v>
      </c>
      <c r="H189" s="12">
        <v>12.52</v>
      </c>
      <c r="I189" s="12">
        <v>64.28</v>
      </c>
      <c r="J189" s="9">
        <v>187</v>
      </c>
      <c r="O189" s="21">
        <v>568</v>
      </c>
    </row>
    <row r="190" spans="2:15" ht="12.75">
      <c r="B190" s="13">
        <v>15.0051</v>
      </c>
      <c r="C190" s="12">
        <v>15.04</v>
      </c>
      <c r="D190" s="11">
        <v>0.0020102461851851856</v>
      </c>
      <c r="E190" s="10">
        <v>0.002015277777777778</v>
      </c>
      <c r="F190" s="9">
        <v>112</v>
      </c>
      <c r="G190" s="5">
        <f t="shared" si="2"/>
        <v>5.7</v>
      </c>
      <c r="H190" s="12">
        <v>12.56</v>
      </c>
      <c r="I190" s="12">
        <v>64.56</v>
      </c>
      <c r="J190" s="9">
        <v>188</v>
      </c>
      <c r="O190" s="21">
        <v>570</v>
      </c>
    </row>
    <row r="191" spans="2:15" ht="12.75">
      <c r="B191" s="13">
        <v>15.0451</v>
      </c>
      <c r="C191" s="12">
        <v>15.07</v>
      </c>
      <c r="D191" s="11">
        <v>0.002015338777777778</v>
      </c>
      <c r="E191" s="10">
        <v>0.0020203703703703707</v>
      </c>
      <c r="F191" s="9">
        <v>111</v>
      </c>
      <c r="G191" s="5">
        <f t="shared" si="2"/>
        <v>5.72</v>
      </c>
      <c r="H191" s="12">
        <v>12.6</v>
      </c>
      <c r="I191" s="12">
        <v>64.83</v>
      </c>
      <c r="J191" s="9">
        <v>189</v>
      </c>
      <c r="O191" s="21">
        <v>572</v>
      </c>
    </row>
    <row r="192" spans="2:15" ht="12.75">
      <c r="B192" s="13">
        <v>15.0751</v>
      </c>
      <c r="C192" s="12">
        <v>15.1</v>
      </c>
      <c r="D192" s="11">
        <v>0.0020204313703703707</v>
      </c>
      <c r="E192" s="10">
        <v>0.0020254629629629633</v>
      </c>
      <c r="F192" s="9">
        <v>110</v>
      </c>
      <c r="G192" s="5">
        <f t="shared" si="2"/>
        <v>5.73</v>
      </c>
      <c r="H192" s="12">
        <v>12.65</v>
      </c>
      <c r="I192" s="12">
        <v>65.1</v>
      </c>
      <c r="J192" s="9">
        <v>190</v>
      </c>
      <c r="O192" s="21">
        <v>573</v>
      </c>
    </row>
    <row r="193" spans="2:15" ht="12.75">
      <c r="B193" s="13">
        <v>15.1051</v>
      </c>
      <c r="C193" s="12">
        <v>15.13</v>
      </c>
      <c r="D193" s="11">
        <v>0.0020255239629629633</v>
      </c>
      <c r="E193" s="10">
        <v>0.002030555555555556</v>
      </c>
      <c r="F193" s="9">
        <v>109</v>
      </c>
      <c r="G193" s="5">
        <f t="shared" si="2"/>
        <v>5.75</v>
      </c>
      <c r="H193" s="12">
        <v>12.69</v>
      </c>
      <c r="I193" s="12">
        <v>65.38</v>
      </c>
      <c r="J193" s="9">
        <v>191</v>
      </c>
      <c r="O193" s="21">
        <v>575</v>
      </c>
    </row>
    <row r="194" spans="2:15" ht="12.75">
      <c r="B194" s="13">
        <v>15.135100000000001</v>
      </c>
      <c r="C194" s="12">
        <v>15.16</v>
      </c>
      <c r="D194" s="11">
        <v>0.002030616555555556</v>
      </c>
      <c r="E194" s="10">
        <v>0.0020356481481481484</v>
      </c>
      <c r="F194" s="9">
        <v>108</v>
      </c>
      <c r="G194" s="5">
        <f aca="true" t="shared" si="3" ref="G194:G257">O194/100</f>
        <v>5.77</v>
      </c>
      <c r="H194" s="12">
        <v>12.73</v>
      </c>
      <c r="I194" s="12">
        <v>65.65</v>
      </c>
      <c r="J194" s="9">
        <v>192</v>
      </c>
      <c r="O194" s="21">
        <v>577</v>
      </c>
    </row>
    <row r="195" spans="2:15" ht="12.75">
      <c r="B195" s="13">
        <v>15.1651</v>
      </c>
      <c r="C195" s="12">
        <v>15.19</v>
      </c>
      <c r="D195" s="11">
        <v>0.0020357091481481484</v>
      </c>
      <c r="E195" s="10">
        <v>0.002040740740740741</v>
      </c>
      <c r="F195" s="9">
        <v>107</v>
      </c>
      <c r="G195" s="5">
        <f t="shared" si="3"/>
        <v>5.79</v>
      </c>
      <c r="H195" s="12">
        <v>12.78</v>
      </c>
      <c r="I195" s="12">
        <v>65.92</v>
      </c>
      <c r="J195" s="9">
        <v>193</v>
      </c>
      <c r="O195" s="21">
        <v>579</v>
      </c>
    </row>
    <row r="196" spans="2:15" ht="12.75">
      <c r="B196" s="13">
        <v>15.1951</v>
      </c>
      <c r="C196" s="12">
        <v>15.22</v>
      </c>
      <c r="D196" s="11">
        <v>0.002040801740740741</v>
      </c>
      <c r="E196" s="10">
        <v>0.0020458333333333335</v>
      </c>
      <c r="F196" s="9">
        <v>106</v>
      </c>
      <c r="G196" s="5">
        <f t="shared" si="3"/>
        <v>5.8</v>
      </c>
      <c r="H196" s="12">
        <v>12.82</v>
      </c>
      <c r="I196" s="12">
        <v>66.2</v>
      </c>
      <c r="J196" s="9">
        <v>194</v>
      </c>
      <c r="O196" s="21">
        <v>580</v>
      </c>
    </row>
    <row r="197" spans="2:15" ht="12.75">
      <c r="B197" s="13">
        <v>15.225100000000001</v>
      </c>
      <c r="C197" s="12">
        <v>15.25</v>
      </c>
      <c r="D197" s="11">
        <v>0.0020458943333333335</v>
      </c>
      <c r="E197" s="10">
        <v>0.002050925925925926</v>
      </c>
      <c r="F197" s="9">
        <v>105</v>
      </c>
      <c r="G197" s="5">
        <f t="shared" si="3"/>
        <v>5.82</v>
      </c>
      <c r="H197" s="12">
        <v>12.86</v>
      </c>
      <c r="I197" s="12">
        <v>66.47</v>
      </c>
      <c r="J197" s="9">
        <v>195</v>
      </c>
      <c r="O197" s="21">
        <v>582</v>
      </c>
    </row>
    <row r="198" spans="2:15" ht="12.75">
      <c r="B198" s="13">
        <v>15.2551</v>
      </c>
      <c r="C198" s="12">
        <v>15.29</v>
      </c>
      <c r="D198" s="11">
        <v>0.002050986925925926</v>
      </c>
      <c r="E198" s="10">
        <v>0.0020560185185185187</v>
      </c>
      <c r="F198" s="9">
        <v>104</v>
      </c>
      <c r="G198" s="5">
        <f t="shared" si="3"/>
        <v>5.84</v>
      </c>
      <c r="H198" s="12">
        <v>12.91</v>
      </c>
      <c r="I198" s="12">
        <v>66.75</v>
      </c>
      <c r="J198" s="9">
        <v>196</v>
      </c>
      <c r="O198" s="21">
        <v>584</v>
      </c>
    </row>
    <row r="199" spans="2:15" ht="12.75">
      <c r="B199" s="13">
        <v>15.2951</v>
      </c>
      <c r="C199" s="12">
        <v>15.32</v>
      </c>
      <c r="D199" s="11">
        <v>0.0020560795185185186</v>
      </c>
      <c r="E199" s="10">
        <v>0.002061111111111111</v>
      </c>
      <c r="F199" s="9">
        <v>103</v>
      </c>
      <c r="G199" s="5">
        <f t="shared" si="3"/>
        <v>5.86</v>
      </c>
      <c r="H199" s="12">
        <v>12.95</v>
      </c>
      <c r="I199" s="12">
        <v>67.02</v>
      </c>
      <c r="J199" s="9">
        <v>197</v>
      </c>
      <c r="O199" s="21">
        <v>586</v>
      </c>
    </row>
    <row r="200" spans="2:15" ht="12.75">
      <c r="B200" s="13">
        <v>15.3251</v>
      </c>
      <c r="C200" s="12">
        <v>15.35</v>
      </c>
      <c r="D200" s="11">
        <v>0.002061172111111111</v>
      </c>
      <c r="E200" s="10">
        <v>0.0020662037037037038</v>
      </c>
      <c r="F200" s="9">
        <v>102</v>
      </c>
      <c r="G200" s="5">
        <f t="shared" si="3"/>
        <v>5.87</v>
      </c>
      <c r="H200" s="12">
        <v>12.99</v>
      </c>
      <c r="I200" s="12">
        <v>67.29</v>
      </c>
      <c r="J200" s="9">
        <v>198</v>
      </c>
      <c r="O200" s="21">
        <v>587</v>
      </c>
    </row>
    <row r="201" spans="2:15" ht="12.75">
      <c r="B201" s="13">
        <v>15.3551</v>
      </c>
      <c r="C201" s="12">
        <v>15.38</v>
      </c>
      <c r="D201" s="11">
        <v>0.0020662647037037038</v>
      </c>
      <c r="E201" s="10">
        <v>0.0020712962962962963</v>
      </c>
      <c r="F201" s="9">
        <v>101</v>
      </c>
      <c r="G201" s="5">
        <f t="shared" si="3"/>
        <v>5.89</v>
      </c>
      <c r="H201" s="12">
        <v>13.04</v>
      </c>
      <c r="I201" s="12">
        <v>67.57</v>
      </c>
      <c r="J201" s="9">
        <v>199</v>
      </c>
      <c r="O201" s="21">
        <v>589</v>
      </c>
    </row>
    <row r="202" spans="2:15" ht="12.75">
      <c r="B202" s="13">
        <v>15.385100000000001</v>
      </c>
      <c r="C202" s="18">
        <v>15.41</v>
      </c>
      <c r="D202" s="11">
        <v>0.0020713572962962963</v>
      </c>
      <c r="E202" s="20">
        <v>0.002076388888888889</v>
      </c>
      <c r="F202" s="17">
        <v>100</v>
      </c>
      <c r="G202" s="5">
        <f t="shared" si="3"/>
        <v>5.91</v>
      </c>
      <c r="H202" s="18">
        <v>13.08</v>
      </c>
      <c r="I202" s="18">
        <v>67.84</v>
      </c>
      <c r="J202" s="17">
        <v>200</v>
      </c>
      <c r="O202" s="19">
        <v>591</v>
      </c>
    </row>
    <row r="203" spans="2:15" ht="12.75">
      <c r="B203" s="13">
        <v>15.4151</v>
      </c>
      <c r="C203" s="12">
        <v>15.44</v>
      </c>
      <c r="D203" s="11">
        <v>0.002076449888888889</v>
      </c>
      <c r="E203" s="10">
        <v>0.002081990740740749</v>
      </c>
      <c r="F203" s="9">
        <v>99</v>
      </c>
      <c r="G203" s="5">
        <f t="shared" si="3"/>
        <v>5.93</v>
      </c>
      <c r="H203" s="12">
        <v>13.12</v>
      </c>
      <c r="I203" s="12">
        <v>68.08</v>
      </c>
      <c r="J203" s="9">
        <v>201</v>
      </c>
      <c r="O203" s="21">
        <v>593</v>
      </c>
    </row>
    <row r="204" spans="2:15" ht="12.75">
      <c r="B204" s="13">
        <v>15.4451</v>
      </c>
      <c r="C204" s="12">
        <v>15.48</v>
      </c>
      <c r="D204" s="11">
        <v>0.002082051740740749</v>
      </c>
      <c r="E204" s="10">
        <v>0.0020875925925926005</v>
      </c>
      <c r="F204" s="9">
        <v>98</v>
      </c>
      <c r="G204" s="5">
        <f t="shared" si="3"/>
        <v>5.94</v>
      </c>
      <c r="H204" s="12">
        <v>13.16</v>
      </c>
      <c r="I204" s="12">
        <v>68.33</v>
      </c>
      <c r="J204" s="9">
        <v>202</v>
      </c>
      <c r="O204" s="21">
        <v>594</v>
      </c>
    </row>
    <row r="205" spans="2:15" ht="12.75">
      <c r="B205" s="13">
        <v>15.485100000000001</v>
      </c>
      <c r="C205" s="12">
        <v>15.51</v>
      </c>
      <c r="D205" s="11">
        <v>0.0020876535925926005</v>
      </c>
      <c r="E205" s="10">
        <v>0.002093194444444452</v>
      </c>
      <c r="F205" s="9">
        <v>97</v>
      </c>
      <c r="G205" s="5">
        <f t="shared" si="3"/>
        <v>5.96</v>
      </c>
      <c r="H205" s="12">
        <v>13.2</v>
      </c>
      <c r="I205" s="12">
        <v>68.57</v>
      </c>
      <c r="J205" s="9">
        <v>203</v>
      </c>
      <c r="O205" s="21">
        <v>596</v>
      </c>
    </row>
    <row r="206" spans="2:15" ht="12.75">
      <c r="B206" s="13">
        <v>15.5151</v>
      </c>
      <c r="C206" s="12">
        <v>15.55</v>
      </c>
      <c r="D206" s="11">
        <v>0.002093255444444452</v>
      </c>
      <c r="E206" s="10">
        <v>0.002098796296296304</v>
      </c>
      <c r="F206" s="9">
        <v>96</v>
      </c>
      <c r="G206" s="5">
        <f t="shared" si="3"/>
        <v>5.97</v>
      </c>
      <c r="H206" s="12">
        <v>13.23</v>
      </c>
      <c r="I206" s="12">
        <v>68.81</v>
      </c>
      <c r="J206" s="9">
        <v>204</v>
      </c>
      <c r="O206" s="21">
        <v>597</v>
      </c>
    </row>
    <row r="207" spans="2:15" ht="12.75">
      <c r="B207" s="13">
        <v>15.555100000000001</v>
      </c>
      <c r="C207" s="12">
        <v>15.58</v>
      </c>
      <c r="D207" s="11">
        <v>0.002098857296296304</v>
      </c>
      <c r="E207" s="10">
        <v>0.0021043981481481556</v>
      </c>
      <c r="F207" s="9">
        <v>95</v>
      </c>
      <c r="G207" s="5">
        <f t="shared" si="3"/>
        <v>5.99</v>
      </c>
      <c r="H207" s="12">
        <v>13.27</v>
      </c>
      <c r="I207" s="12">
        <v>69.06</v>
      </c>
      <c r="J207" s="9">
        <v>205</v>
      </c>
      <c r="O207" s="21">
        <v>599</v>
      </c>
    </row>
    <row r="208" spans="2:15" ht="12.75">
      <c r="B208" s="13">
        <v>15.5851</v>
      </c>
      <c r="C208" s="12">
        <v>15.62</v>
      </c>
      <c r="D208" s="11">
        <v>0.0021044591481481556</v>
      </c>
      <c r="E208" s="10">
        <v>0.0021100000000000073</v>
      </c>
      <c r="F208" s="9">
        <v>94</v>
      </c>
      <c r="G208" s="5">
        <f t="shared" si="3"/>
        <v>6</v>
      </c>
      <c r="H208" s="12">
        <v>13.31</v>
      </c>
      <c r="I208" s="12">
        <v>69.3</v>
      </c>
      <c r="J208" s="9">
        <v>206</v>
      </c>
      <c r="O208" s="21">
        <v>600</v>
      </c>
    </row>
    <row r="209" spans="2:15" ht="12.75">
      <c r="B209" s="13">
        <v>15.6251</v>
      </c>
      <c r="C209" s="12">
        <v>15.65</v>
      </c>
      <c r="D209" s="11">
        <v>0.0021100610000000073</v>
      </c>
      <c r="E209" s="10">
        <v>0.002115601851851859</v>
      </c>
      <c r="F209" s="9">
        <v>93</v>
      </c>
      <c r="G209" s="5">
        <f t="shared" si="3"/>
        <v>6.02</v>
      </c>
      <c r="H209" s="12">
        <v>13.35</v>
      </c>
      <c r="I209" s="12">
        <v>69.54</v>
      </c>
      <c r="J209" s="9">
        <v>207</v>
      </c>
      <c r="O209" s="21">
        <v>602</v>
      </c>
    </row>
    <row r="210" spans="2:15" ht="12.75">
      <c r="B210" s="13">
        <v>15.655100000000001</v>
      </c>
      <c r="C210" s="12">
        <v>15.69</v>
      </c>
      <c r="D210" s="11">
        <v>0.002115662851851859</v>
      </c>
      <c r="E210" s="10">
        <v>0.0021212037037037106</v>
      </c>
      <c r="F210" s="9">
        <v>92</v>
      </c>
      <c r="G210" s="5">
        <f t="shared" si="3"/>
        <v>6.04</v>
      </c>
      <c r="H210" s="12">
        <v>13.39</v>
      </c>
      <c r="I210" s="12">
        <v>69.79</v>
      </c>
      <c r="J210" s="9">
        <v>208</v>
      </c>
      <c r="O210" s="21">
        <v>604</v>
      </c>
    </row>
    <row r="211" spans="2:15" ht="12.75">
      <c r="B211" s="13">
        <v>15.6951</v>
      </c>
      <c r="C211" s="12">
        <v>15.72</v>
      </c>
      <c r="D211" s="11">
        <v>0.0021212647037037106</v>
      </c>
      <c r="E211" s="10">
        <v>0.0021268055555555623</v>
      </c>
      <c r="F211" s="9">
        <v>91</v>
      </c>
      <c r="G211" s="5">
        <f t="shared" si="3"/>
        <v>6.05</v>
      </c>
      <c r="H211" s="12">
        <v>13.43</v>
      </c>
      <c r="I211" s="12">
        <v>70.03</v>
      </c>
      <c r="J211" s="9">
        <v>209</v>
      </c>
      <c r="O211" s="21">
        <v>605</v>
      </c>
    </row>
    <row r="212" spans="2:15" ht="12.75">
      <c r="B212" s="13">
        <v>15.725100000000001</v>
      </c>
      <c r="C212" s="12">
        <v>15.75</v>
      </c>
      <c r="D212" s="11">
        <v>0.0021268665555555623</v>
      </c>
      <c r="E212" s="10">
        <v>0.002132407407407414</v>
      </c>
      <c r="F212" s="9">
        <v>90</v>
      </c>
      <c r="G212" s="5">
        <f t="shared" si="3"/>
        <v>6.07</v>
      </c>
      <c r="H212" s="12">
        <v>13.46</v>
      </c>
      <c r="I212" s="12">
        <v>70.27</v>
      </c>
      <c r="J212" s="9">
        <v>210</v>
      </c>
      <c r="O212" s="21">
        <v>607</v>
      </c>
    </row>
    <row r="213" spans="2:15" ht="12.75">
      <c r="B213" s="13">
        <v>15.7551</v>
      </c>
      <c r="C213" s="12">
        <v>15.79</v>
      </c>
      <c r="D213" s="11">
        <v>0.002132468407407414</v>
      </c>
      <c r="E213" s="10">
        <v>0.0021380092592592657</v>
      </c>
      <c r="F213" s="9">
        <v>89</v>
      </c>
      <c r="G213" s="5">
        <f t="shared" si="3"/>
        <v>6.08</v>
      </c>
      <c r="H213" s="12">
        <v>13.5</v>
      </c>
      <c r="I213" s="12">
        <v>70.52</v>
      </c>
      <c r="J213" s="9">
        <v>211</v>
      </c>
      <c r="O213" s="21">
        <v>608</v>
      </c>
    </row>
    <row r="214" spans="2:15" ht="12.75">
      <c r="B214" s="13">
        <v>15.7951</v>
      </c>
      <c r="C214" s="12">
        <v>15.82</v>
      </c>
      <c r="D214" s="11">
        <v>0.0021380702592592657</v>
      </c>
      <c r="E214" s="10">
        <v>0.0021436111111111174</v>
      </c>
      <c r="F214" s="9">
        <v>88</v>
      </c>
      <c r="G214" s="5">
        <f t="shared" si="3"/>
        <v>6.1</v>
      </c>
      <c r="H214" s="12">
        <v>13.54</v>
      </c>
      <c r="I214" s="12">
        <v>70.76</v>
      </c>
      <c r="J214" s="9">
        <v>212</v>
      </c>
      <c r="O214" s="21">
        <v>610</v>
      </c>
    </row>
    <row r="215" spans="2:15" ht="12.75">
      <c r="B215" s="13">
        <v>15.8251</v>
      </c>
      <c r="C215" s="12">
        <v>15.86</v>
      </c>
      <c r="D215" s="11">
        <v>0.0021436721111111174</v>
      </c>
      <c r="E215" s="10">
        <v>0.002149212962962969</v>
      </c>
      <c r="F215" s="9">
        <v>87</v>
      </c>
      <c r="G215" s="5">
        <f t="shared" si="3"/>
        <v>6.12</v>
      </c>
      <c r="H215" s="12">
        <v>13.58</v>
      </c>
      <c r="I215" s="12">
        <v>71</v>
      </c>
      <c r="J215" s="9">
        <v>213</v>
      </c>
      <c r="O215" s="21">
        <v>612</v>
      </c>
    </row>
    <row r="216" spans="2:15" ht="12.75">
      <c r="B216" s="13">
        <v>15.8651</v>
      </c>
      <c r="C216" s="12">
        <v>15.89</v>
      </c>
      <c r="D216" s="11">
        <v>0.002149273962962969</v>
      </c>
      <c r="E216" s="10">
        <v>0.0021548148148148208</v>
      </c>
      <c r="F216" s="9">
        <v>86</v>
      </c>
      <c r="G216" s="5">
        <f t="shared" si="3"/>
        <v>6.13</v>
      </c>
      <c r="H216" s="12">
        <v>13.62</v>
      </c>
      <c r="I216" s="12">
        <v>71.24</v>
      </c>
      <c r="J216" s="9">
        <v>214</v>
      </c>
      <c r="O216" s="21">
        <v>613</v>
      </c>
    </row>
    <row r="217" spans="2:15" ht="12.75">
      <c r="B217" s="13">
        <v>15.895100000000001</v>
      </c>
      <c r="C217" s="12">
        <v>15.93</v>
      </c>
      <c r="D217" s="11">
        <v>0.0021548758148148208</v>
      </c>
      <c r="E217" s="10">
        <v>0.0021604166666666725</v>
      </c>
      <c r="F217" s="9">
        <v>85</v>
      </c>
      <c r="G217" s="5">
        <f t="shared" si="3"/>
        <v>6.15</v>
      </c>
      <c r="H217" s="12">
        <v>13.66</v>
      </c>
      <c r="I217" s="12">
        <v>71.49</v>
      </c>
      <c r="J217" s="9">
        <v>215</v>
      </c>
      <c r="O217" s="21">
        <v>615</v>
      </c>
    </row>
    <row r="218" spans="2:15" ht="12.75">
      <c r="B218" s="13">
        <v>15.9351</v>
      </c>
      <c r="C218" s="12">
        <v>15.96</v>
      </c>
      <c r="D218" s="11">
        <v>0.0021604776666666724</v>
      </c>
      <c r="E218" s="10">
        <v>0.002166018518518524</v>
      </c>
      <c r="F218" s="9">
        <v>84</v>
      </c>
      <c r="G218" s="5">
        <f t="shared" si="3"/>
        <v>6.16</v>
      </c>
      <c r="H218" s="12">
        <v>13.69</v>
      </c>
      <c r="I218" s="12">
        <v>71.73</v>
      </c>
      <c r="J218" s="9">
        <v>216</v>
      </c>
      <c r="O218" s="21">
        <v>616</v>
      </c>
    </row>
    <row r="219" spans="2:15" ht="12.75">
      <c r="B219" s="13">
        <v>15.965100000000001</v>
      </c>
      <c r="C219" s="12">
        <v>15.99</v>
      </c>
      <c r="D219" s="11">
        <v>0.002166079518518524</v>
      </c>
      <c r="E219" s="10">
        <v>0.002171620370370376</v>
      </c>
      <c r="F219" s="9">
        <v>83</v>
      </c>
      <c r="G219" s="5">
        <f t="shared" si="3"/>
        <v>6.18</v>
      </c>
      <c r="H219" s="12">
        <v>13.73</v>
      </c>
      <c r="I219" s="12">
        <v>71.97</v>
      </c>
      <c r="J219" s="9">
        <v>217</v>
      </c>
      <c r="O219" s="21">
        <v>618</v>
      </c>
    </row>
    <row r="220" spans="2:15" ht="12.75">
      <c r="B220" s="13">
        <v>15.9951</v>
      </c>
      <c r="C220" s="12">
        <v>16.03</v>
      </c>
      <c r="D220" s="11">
        <v>0.002171681370370376</v>
      </c>
      <c r="E220" s="10">
        <v>0.0021772222222222275</v>
      </c>
      <c r="F220" s="9">
        <v>82</v>
      </c>
      <c r="G220" s="5">
        <f t="shared" si="3"/>
        <v>6.19</v>
      </c>
      <c r="H220" s="12">
        <v>13.77</v>
      </c>
      <c r="I220" s="12">
        <v>72.22</v>
      </c>
      <c r="J220" s="9">
        <v>218</v>
      </c>
      <c r="O220" s="21">
        <v>619</v>
      </c>
    </row>
    <row r="221" spans="2:15" ht="12.75">
      <c r="B221" s="13">
        <v>16.0351</v>
      </c>
      <c r="C221" s="12">
        <v>16.06</v>
      </c>
      <c r="D221" s="11">
        <v>0.0021772832222222275</v>
      </c>
      <c r="E221" s="10">
        <v>0.002182824074074079</v>
      </c>
      <c r="F221" s="9">
        <v>81</v>
      </c>
      <c r="G221" s="5">
        <f t="shared" si="3"/>
        <v>6.21</v>
      </c>
      <c r="H221" s="12">
        <v>13.81</v>
      </c>
      <c r="I221" s="12">
        <v>72.46</v>
      </c>
      <c r="J221" s="9">
        <v>219</v>
      </c>
      <c r="O221" s="21">
        <v>621</v>
      </c>
    </row>
    <row r="222" spans="2:15" ht="12.75">
      <c r="B222" s="13">
        <v>16.065099999999997</v>
      </c>
      <c r="C222" s="12">
        <v>16.1</v>
      </c>
      <c r="D222" s="11">
        <v>0.002182885074074079</v>
      </c>
      <c r="E222" s="10">
        <v>0.002188425925925931</v>
      </c>
      <c r="F222" s="9">
        <v>80</v>
      </c>
      <c r="G222" s="5">
        <f t="shared" si="3"/>
        <v>6.23</v>
      </c>
      <c r="H222" s="12">
        <v>13.85</v>
      </c>
      <c r="I222" s="12">
        <v>72.7</v>
      </c>
      <c r="J222" s="9">
        <v>220</v>
      </c>
      <c r="O222" s="21">
        <v>623</v>
      </c>
    </row>
    <row r="223" spans="2:15" ht="12.75">
      <c r="B223" s="13">
        <v>16.1051</v>
      </c>
      <c r="C223" s="12">
        <v>16.13</v>
      </c>
      <c r="D223" s="11">
        <v>0.002188486925925931</v>
      </c>
      <c r="E223" s="10">
        <v>0.0021940277777777826</v>
      </c>
      <c r="F223" s="9">
        <v>79</v>
      </c>
      <c r="G223" s="5">
        <f t="shared" si="3"/>
        <v>6.24</v>
      </c>
      <c r="H223" s="12">
        <v>13.89</v>
      </c>
      <c r="I223" s="12">
        <v>72.95</v>
      </c>
      <c r="J223" s="9">
        <v>221</v>
      </c>
      <c r="O223" s="21">
        <v>624</v>
      </c>
    </row>
    <row r="224" spans="2:15" ht="12.75">
      <c r="B224" s="13">
        <v>16.135099999999998</v>
      </c>
      <c r="C224" s="12">
        <v>16.17</v>
      </c>
      <c r="D224" s="11">
        <v>0.0021940887777777826</v>
      </c>
      <c r="E224" s="10">
        <v>0.0021996296296296343</v>
      </c>
      <c r="F224" s="9">
        <v>78</v>
      </c>
      <c r="G224" s="5">
        <f t="shared" si="3"/>
        <v>6.26</v>
      </c>
      <c r="H224" s="12">
        <v>13.92</v>
      </c>
      <c r="I224" s="12">
        <v>73.19</v>
      </c>
      <c r="J224" s="9">
        <v>222</v>
      </c>
      <c r="O224" s="21">
        <v>626</v>
      </c>
    </row>
    <row r="225" spans="2:15" ht="12.75">
      <c r="B225" s="13">
        <v>16.1751</v>
      </c>
      <c r="C225" s="12">
        <v>16.2</v>
      </c>
      <c r="D225" s="11">
        <v>0.0021996906296296343</v>
      </c>
      <c r="E225" s="10">
        <v>0.002205231481481486</v>
      </c>
      <c r="F225" s="9">
        <v>77</v>
      </c>
      <c r="G225" s="5">
        <f t="shared" si="3"/>
        <v>6.27</v>
      </c>
      <c r="H225" s="12">
        <v>13.96</v>
      </c>
      <c r="I225" s="12">
        <v>73.43</v>
      </c>
      <c r="J225" s="9">
        <v>223</v>
      </c>
      <c r="O225" s="21">
        <v>627</v>
      </c>
    </row>
    <row r="226" spans="2:15" ht="12.75">
      <c r="B226" s="13">
        <v>16.205099999999998</v>
      </c>
      <c r="C226" s="12">
        <v>16.24</v>
      </c>
      <c r="D226" s="11">
        <v>0.002205292481481486</v>
      </c>
      <c r="E226" s="10">
        <v>0.0022108333333333377</v>
      </c>
      <c r="F226" s="9">
        <v>76</v>
      </c>
      <c r="G226" s="5">
        <f t="shared" si="3"/>
        <v>6.29</v>
      </c>
      <c r="H226" s="12">
        <v>14</v>
      </c>
      <c r="I226" s="12">
        <v>73.68</v>
      </c>
      <c r="J226" s="9">
        <v>224</v>
      </c>
      <c r="O226" s="21">
        <v>629</v>
      </c>
    </row>
    <row r="227" spans="2:15" ht="12.75">
      <c r="B227" s="13">
        <v>16.245099999999997</v>
      </c>
      <c r="C227" s="12">
        <v>16.27</v>
      </c>
      <c r="D227" s="11">
        <v>0.0022108943333333376</v>
      </c>
      <c r="E227" s="10">
        <v>0.0022164351851851893</v>
      </c>
      <c r="F227" s="9">
        <v>75</v>
      </c>
      <c r="G227" s="5">
        <f t="shared" si="3"/>
        <v>6.31</v>
      </c>
      <c r="H227" s="12">
        <v>14.04</v>
      </c>
      <c r="I227" s="12">
        <v>73.92</v>
      </c>
      <c r="J227" s="9">
        <v>225</v>
      </c>
      <c r="O227" s="21">
        <v>631</v>
      </c>
    </row>
    <row r="228" spans="2:15" ht="12.75">
      <c r="B228" s="13">
        <v>16.2751</v>
      </c>
      <c r="C228" s="12">
        <v>16.3</v>
      </c>
      <c r="D228" s="11">
        <v>0.0022164961851851893</v>
      </c>
      <c r="E228" s="10">
        <v>0.002222037037037041</v>
      </c>
      <c r="F228" s="9">
        <v>74</v>
      </c>
      <c r="G228" s="5">
        <f t="shared" si="3"/>
        <v>6.32</v>
      </c>
      <c r="H228" s="12">
        <v>14.08</v>
      </c>
      <c r="I228" s="12">
        <v>74.16</v>
      </c>
      <c r="J228" s="9">
        <v>226</v>
      </c>
      <c r="O228" s="21">
        <v>632</v>
      </c>
    </row>
    <row r="229" spans="2:15" ht="12.75">
      <c r="B229" s="13">
        <v>16.3051</v>
      </c>
      <c r="C229" s="12">
        <v>16.34</v>
      </c>
      <c r="D229" s="11">
        <v>0.002222098037037041</v>
      </c>
      <c r="E229" s="10">
        <v>0.0022276388888888927</v>
      </c>
      <c r="F229" s="9">
        <v>73</v>
      </c>
      <c r="G229" s="5">
        <f t="shared" si="3"/>
        <v>6.34</v>
      </c>
      <c r="H229" s="12">
        <v>14.12</v>
      </c>
      <c r="I229" s="12">
        <v>74.41</v>
      </c>
      <c r="J229" s="9">
        <v>227</v>
      </c>
      <c r="O229" s="21">
        <v>634</v>
      </c>
    </row>
    <row r="230" spans="2:15" ht="12.75">
      <c r="B230" s="13">
        <v>16.3451</v>
      </c>
      <c r="C230" s="12">
        <v>16.37</v>
      </c>
      <c r="D230" s="11">
        <v>0.0022276998888888927</v>
      </c>
      <c r="E230" s="10">
        <v>0.0022332407407407444</v>
      </c>
      <c r="F230" s="9">
        <v>72</v>
      </c>
      <c r="G230" s="5">
        <f t="shared" si="3"/>
        <v>6.35</v>
      </c>
      <c r="H230" s="12">
        <v>14.16</v>
      </c>
      <c r="I230" s="12">
        <v>74.65</v>
      </c>
      <c r="J230" s="9">
        <v>228</v>
      </c>
      <c r="O230" s="21">
        <v>635</v>
      </c>
    </row>
    <row r="231" spans="2:15" ht="12.75">
      <c r="B231" s="13">
        <v>16.3751</v>
      </c>
      <c r="C231" s="12">
        <v>16.41</v>
      </c>
      <c r="D231" s="11">
        <v>0.0022333017407407444</v>
      </c>
      <c r="E231" s="10">
        <v>0.002238842592592596</v>
      </c>
      <c r="F231" s="9">
        <v>71</v>
      </c>
      <c r="G231" s="5">
        <f t="shared" si="3"/>
        <v>6.37</v>
      </c>
      <c r="H231" s="12">
        <v>14.19</v>
      </c>
      <c r="I231" s="12">
        <v>74.89</v>
      </c>
      <c r="J231" s="9">
        <v>229</v>
      </c>
      <c r="O231" s="21">
        <v>637</v>
      </c>
    </row>
    <row r="232" spans="2:15" ht="12.75">
      <c r="B232" s="13">
        <v>16.4151</v>
      </c>
      <c r="C232" s="12">
        <v>16.44</v>
      </c>
      <c r="D232" s="11">
        <v>0.002238903592592596</v>
      </c>
      <c r="E232" s="10">
        <v>0.0022444444444444478</v>
      </c>
      <c r="F232" s="9">
        <v>70</v>
      </c>
      <c r="G232" s="5">
        <f t="shared" si="3"/>
        <v>6.38</v>
      </c>
      <c r="H232" s="12">
        <v>14.23</v>
      </c>
      <c r="I232" s="12">
        <v>75.14</v>
      </c>
      <c r="J232" s="9">
        <v>230</v>
      </c>
      <c r="O232" s="21">
        <v>638</v>
      </c>
    </row>
    <row r="233" spans="2:15" ht="12.75">
      <c r="B233" s="13">
        <v>16.4451</v>
      </c>
      <c r="C233" s="12">
        <v>16.48</v>
      </c>
      <c r="D233" s="11">
        <v>0.0022445054444444478</v>
      </c>
      <c r="E233" s="10">
        <v>0.0022500462962962995</v>
      </c>
      <c r="F233" s="9">
        <v>69</v>
      </c>
      <c r="G233" s="5">
        <f t="shared" si="3"/>
        <v>6.4</v>
      </c>
      <c r="H233" s="12">
        <v>14.27</v>
      </c>
      <c r="I233" s="12">
        <v>75.38</v>
      </c>
      <c r="J233" s="9">
        <v>231</v>
      </c>
      <c r="O233" s="21">
        <v>640</v>
      </c>
    </row>
    <row r="234" spans="2:15" ht="12.75">
      <c r="B234" s="13">
        <v>16.4851</v>
      </c>
      <c r="C234" s="12">
        <v>16.51</v>
      </c>
      <c r="D234" s="11">
        <v>0.0022501072962962995</v>
      </c>
      <c r="E234" s="10">
        <v>0.002255648148148151</v>
      </c>
      <c r="F234" s="9">
        <v>68</v>
      </c>
      <c r="G234" s="5">
        <f t="shared" si="3"/>
        <v>6.42</v>
      </c>
      <c r="H234" s="12">
        <v>14.31</v>
      </c>
      <c r="I234" s="12">
        <v>75.62</v>
      </c>
      <c r="J234" s="9">
        <v>232</v>
      </c>
      <c r="O234" s="21">
        <v>642</v>
      </c>
    </row>
    <row r="235" spans="2:15" ht="12.75">
      <c r="B235" s="13">
        <v>16.5151</v>
      </c>
      <c r="C235" s="12">
        <v>16.55</v>
      </c>
      <c r="D235" s="11">
        <v>0.002255709148148151</v>
      </c>
      <c r="E235" s="10">
        <v>0.002261250000000003</v>
      </c>
      <c r="F235" s="9">
        <v>67</v>
      </c>
      <c r="G235" s="5">
        <f t="shared" si="3"/>
        <v>6.43</v>
      </c>
      <c r="H235" s="12">
        <v>14.35</v>
      </c>
      <c r="I235" s="12">
        <v>75.87</v>
      </c>
      <c r="J235" s="9">
        <v>233</v>
      </c>
      <c r="O235" s="21">
        <v>643</v>
      </c>
    </row>
    <row r="236" spans="2:15" ht="12.75">
      <c r="B236" s="13">
        <v>16.5551</v>
      </c>
      <c r="C236" s="12">
        <v>16.58</v>
      </c>
      <c r="D236" s="11">
        <v>0.002261311000000003</v>
      </c>
      <c r="E236" s="10">
        <v>0.0022668518518518545</v>
      </c>
      <c r="F236" s="9">
        <v>66</v>
      </c>
      <c r="G236" s="5">
        <f t="shared" si="3"/>
        <v>6.45</v>
      </c>
      <c r="H236" s="12">
        <v>14.39</v>
      </c>
      <c r="I236" s="12">
        <v>76.11</v>
      </c>
      <c r="J236" s="9">
        <v>234</v>
      </c>
      <c r="O236" s="21">
        <v>645</v>
      </c>
    </row>
    <row r="237" spans="2:15" ht="12.75">
      <c r="B237" s="13">
        <v>16.585099999999997</v>
      </c>
      <c r="C237" s="12">
        <v>16.61</v>
      </c>
      <c r="D237" s="11">
        <v>0.0022669128518518545</v>
      </c>
      <c r="E237" s="10">
        <v>0.002272453703703706</v>
      </c>
      <c r="F237" s="9">
        <v>65</v>
      </c>
      <c r="G237" s="5">
        <f t="shared" si="3"/>
        <v>6.46</v>
      </c>
      <c r="H237" s="12">
        <v>14.42</v>
      </c>
      <c r="I237" s="12">
        <v>76.35</v>
      </c>
      <c r="J237" s="9">
        <v>235</v>
      </c>
      <c r="O237" s="21">
        <v>646</v>
      </c>
    </row>
    <row r="238" spans="2:15" ht="12.75">
      <c r="B238" s="13">
        <v>16.615099999999998</v>
      </c>
      <c r="C238" s="12">
        <v>16.65</v>
      </c>
      <c r="D238" s="11">
        <v>0.002272514703703706</v>
      </c>
      <c r="E238" s="10">
        <v>0.002278055555555558</v>
      </c>
      <c r="F238" s="9">
        <v>64</v>
      </c>
      <c r="G238" s="5">
        <f t="shared" si="3"/>
        <v>6.48</v>
      </c>
      <c r="H238" s="12">
        <v>14.46</v>
      </c>
      <c r="I238" s="12">
        <v>76.6</v>
      </c>
      <c r="J238" s="9">
        <v>236</v>
      </c>
      <c r="O238" s="21">
        <v>648</v>
      </c>
    </row>
    <row r="239" spans="2:15" ht="12.75">
      <c r="B239" s="13">
        <v>16.655099999999997</v>
      </c>
      <c r="C239" s="12">
        <v>16.68</v>
      </c>
      <c r="D239" s="11">
        <v>0.002278116555555558</v>
      </c>
      <c r="E239" s="10">
        <v>0.0022836574074074096</v>
      </c>
      <c r="F239" s="9">
        <v>63</v>
      </c>
      <c r="G239" s="5">
        <f t="shared" si="3"/>
        <v>6.49</v>
      </c>
      <c r="H239" s="12">
        <v>14.5</v>
      </c>
      <c r="I239" s="12">
        <v>76.84</v>
      </c>
      <c r="J239" s="9">
        <v>237</v>
      </c>
      <c r="O239" s="21">
        <v>649</v>
      </c>
    </row>
    <row r="240" spans="2:15" ht="12.75">
      <c r="B240" s="13">
        <v>16.6851</v>
      </c>
      <c r="C240" s="12">
        <v>16.72</v>
      </c>
      <c r="D240" s="11">
        <v>0.0022837184074074096</v>
      </c>
      <c r="E240" s="10">
        <v>0.0022892592592592613</v>
      </c>
      <c r="F240" s="9">
        <v>62</v>
      </c>
      <c r="G240" s="5">
        <f t="shared" si="3"/>
        <v>6.51</v>
      </c>
      <c r="H240" s="12">
        <v>14.54</v>
      </c>
      <c r="I240" s="12">
        <v>77.08</v>
      </c>
      <c r="J240" s="9">
        <v>238</v>
      </c>
      <c r="O240" s="21">
        <v>651</v>
      </c>
    </row>
    <row r="241" spans="2:15" ht="12.75">
      <c r="B241" s="13">
        <v>16.725099999999998</v>
      </c>
      <c r="C241" s="12">
        <v>16.75</v>
      </c>
      <c r="D241" s="11">
        <v>0.0022893202592592613</v>
      </c>
      <c r="E241" s="10">
        <v>0.002294861111111113</v>
      </c>
      <c r="F241" s="9">
        <v>61</v>
      </c>
      <c r="G241" s="5">
        <f t="shared" si="3"/>
        <v>6.53</v>
      </c>
      <c r="H241" s="12">
        <v>14.58</v>
      </c>
      <c r="I241" s="12">
        <v>77.32</v>
      </c>
      <c r="J241" s="9">
        <v>239</v>
      </c>
      <c r="O241" s="21">
        <v>653</v>
      </c>
    </row>
    <row r="242" spans="2:15" ht="12.75">
      <c r="B242" s="13">
        <v>16.7551</v>
      </c>
      <c r="C242" s="12">
        <v>16.79</v>
      </c>
      <c r="D242" s="11">
        <v>0.002294922111111113</v>
      </c>
      <c r="E242" s="10">
        <v>0.0023004629629629647</v>
      </c>
      <c r="F242" s="9">
        <v>60</v>
      </c>
      <c r="G242" s="5">
        <f t="shared" si="3"/>
        <v>6.54</v>
      </c>
      <c r="H242" s="12">
        <v>14.62</v>
      </c>
      <c r="I242" s="12">
        <v>77.57</v>
      </c>
      <c r="J242" s="9">
        <v>240</v>
      </c>
      <c r="O242" s="21">
        <v>654</v>
      </c>
    </row>
    <row r="243" spans="2:15" ht="12.75">
      <c r="B243" s="13">
        <v>16.795099999999998</v>
      </c>
      <c r="C243" s="12">
        <v>16.82</v>
      </c>
      <c r="D243" s="11">
        <v>0.0023005239629629646</v>
      </c>
      <c r="E243" s="10">
        <v>0.0023060648148148163</v>
      </c>
      <c r="F243" s="9">
        <v>59</v>
      </c>
      <c r="G243" s="5">
        <f t="shared" si="3"/>
        <v>6.56</v>
      </c>
      <c r="H243" s="12">
        <v>14.65</v>
      </c>
      <c r="I243" s="12">
        <v>77.81</v>
      </c>
      <c r="J243" s="14">
        <v>241</v>
      </c>
      <c r="O243" s="21">
        <v>656</v>
      </c>
    </row>
    <row r="244" spans="2:15" ht="12.75">
      <c r="B244" s="13">
        <v>16.8251</v>
      </c>
      <c r="C244" s="12">
        <v>16.85</v>
      </c>
      <c r="D244" s="11">
        <v>0.0023061258148148163</v>
      </c>
      <c r="E244" s="10">
        <v>0.002311666666666668</v>
      </c>
      <c r="F244" s="9">
        <v>58</v>
      </c>
      <c r="G244" s="5">
        <f t="shared" si="3"/>
        <v>6.57</v>
      </c>
      <c r="H244" s="12">
        <v>14.69</v>
      </c>
      <c r="I244" s="12">
        <v>78.05</v>
      </c>
      <c r="J244" s="14">
        <v>242</v>
      </c>
      <c r="O244" s="21">
        <v>657</v>
      </c>
    </row>
    <row r="245" spans="2:15" ht="12.75">
      <c r="B245" s="13">
        <v>16.8551</v>
      </c>
      <c r="C245" s="12">
        <v>16.89</v>
      </c>
      <c r="D245" s="11">
        <v>0.002311727666666668</v>
      </c>
      <c r="E245" s="10">
        <v>0.0023172685185185197</v>
      </c>
      <c r="F245" s="9">
        <v>57</v>
      </c>
      <c r="G245" s="5">
        <f t="shared" si="3"/>
        <v>6.59</v>
      </c>
      <c r="H245" s="12">
        <v>14.73</v>
      </c>
      <c r="I245" s="12">
        <v>78.3</v>
      </c>
      <c r="J245" s="14">
        <v>243</v>
      </c>
      <c r="O245" s="21">
        <v>659</v>
      </c>
    </row>
    <row r="246" spans="2:15" ht="12.75">
      <c r="B246" s="13">
        <v>16.8951</v>
      </c>
      <c r="C246" s="12">
        <v>16.92</v>
      </c>
      <c r="D246" s="11">
        <v>0.0023173295185185197</v>
      </c>
      <c r="E246" s="10">
        <v>0.0023228703703703714</v>
      </c>
      <c r="F246" s="9">
        <v>56</v>
      </c>
      <c r="G246" s="5">
        <f t="shared" si="3"/>
        <v>6.61</v>
      </c>
      <c r="H246" s="12">
        <v>14.77</v>
      </c>
      <c r="I246" s="12">
        <v>78.54</v>
      </c>
      <c r="J246" s="14">
        <v>244</v>
      </c>
      <c r="O246" s="21">
        <v>661</v>
      </c>
    </row>
    <row r="247" spans="2:15" ht="12.75">
      <c r="B247" s="13">
        <v>16.9251</v>
      </c>
      <c r="C247" s="12">
        <v>16.96</v>
      </c>
      <c r="D247" s="11">
        <v>0.0023229313703703714</v>
      </c>
      <c r="E247" s="10">
        <v>0.002328472222222223</v>
      </c>
      <c r="F247" s="9">
        <v>55</v>
      </c>
      <c r="G247" s="5">
        <f t="shared" si="3"/>
        <v>6.62</v>
      </c>
      <c r="H247" s="12">
        <v>14.81</v>
      </c>
      <c r="I247" s="12">
        <v>78.78</v>
      </c>
      <c r="J247" s="14">
        <v>245</v>
      </c>
      <c r="O247" s="21">
        <v>662</v>
      </c>
    </row>
    <row r="248" spans="2:15" ht="12.75">
      <c r="B248" s="13">
        <v>16.9651</v>
      </c>
      <c r="C248" s="12">
        <v>16.99</v>
      </c>
      <c r="D248" s="11">
        <v>0.002328533222222223</v>
      </c>
      <c r="E248" s="10">
        <v>0.0023340740740740748</v>
      </c>
      <c r="F248" s="9">
        <v>54</v>
      </c>
      <c r="G248" s="5">
        <f t="shared" si="3"/>
        <v>6.64</v>
      </c>
      <c r="H248" s="12">
        <v>14.85</v>
      </c>
      <c r="I248" s="12">
        <v>79.03</v>
      </c>
      <c r="J248" s="14">
        <v>246</v>
      </c>
      <c r="O248" s="21">
        <v>664</v>
      </c>
    </row>
    <row r="249" spans="2:15" ht="12.75">
      <c r="B249" s="13">
        <v>16.995099999999997</v>
      </c>
      <c r="C249" s="12">
        <v>17.03</v>
      </c>
      <c r="D249" s="11">
        <v>0.0023341350740740748</v>
      </c>
      <c r="E249" s="10">
        <v>0.0023396759259259265</v>
      </c>
      <c r="F249" s="9">
        <v>53</v>
      </c>
      <c r="G249" s="5">
        <f t="shared" si="3"/>
        <v>6.65</v>
      </c>
      <c r="H249" s="12">
        <v>14.88</v>
      </c>
      <c r="I249" s="12">
        <v>79.27</v>
      </c>
      <c r="J249" s="14">
        <v>247</v>
      </c>
      <c r="O249" s="21">
        <v>665</v>
      </c>
    </row>
    <row r="250" spans="2:15" ht="12.75">
      <c r="B250" s="13">
        <v>17.0351</v>
      </c>
      <c r="C250" s="12">
        <v>17.06</v>
      </c>
      <c r="D250" s="11">
        <v>0.0023397369259259265</v>
      </c>
      <c r="E250" s="10">
        <v>0.002345277777777778</v>
      </c>
      <c r="F250" s="9">
        <v>52</v>
      </c>
      <c r="G250" s="5">
        <f t="shared" si="3"/>
        <v>6.67</v>
      </c>
      <c r="H250" s="12">
        <v>14.92</v>
      </c>
      <c r="I250" s="12">
        <v>79.51</v>
      </c>
      <c r="J250" s="14">
        <v>248</v>
      </c>
      <c r="O250" s="21">
        <v>667</v>
      </c>
    </row>
    <row r="251" spans="2:15" ht="12.75">
      <c r="B251" s="13">
        <v>17.065099999999997</v>
      </c>
      <c r="C251" s="12">
        <v>17.1</v>
      </c>
      <c r="D251" s="11">
        <v>0.002345338777777778</v>
      </c>
      <c r="E251" s="10">
        <v>0.00235087962962963</v>
      </c>
      <c r="F251" s="9">
        <v>51</v>
      </c>
      <c r="G251" s="5">
        <f t="shared" si="3"/>
        <v>6.68</v>
      </c>
      <c r="H251" s="12">
        <v>14.96</v>
      </c>
      <c r="I251" s="12">
        <v>79.76</v>
      </c>
      <c r="J251" s="14">
        <v>249</v>
      </c>
      <c r="O251" s="21">
        <v>668</v>
      </c>
    </row>
    <row r="252" spans="2:15" ht="12.75">
      <c r="B252" s="13">
        <v>17.1051</v>
      </c>
      <c r="C252" s="18">
        <v>17.13</v>
      </c>
      <c r="D252" s="11">
        <v>0.00235094062962963</v>
      </c>
      <c r="E252" s="20">
        <v>0.0023564814814814815</v>
      </c>
      <c r="F252" s="17">
        <v>50</v>
      </c>
      <c r="G252" s="5">
        <f t="shared" si="3"/>
        <v>6.7</v>
      </c>
      <c r="H252" s="18">
        <v>15</v>
      </c>
      <c r="I252" s="18">
        <v>80</v>
      </c>
      <c r="J252" s="17">
        <v>250</v>
      </c>
      <c r="O252" s="19">
        <v>670</v>
      </c>
    </row>
    <row r="253" spans="2:15" ht="12.75">
      <c r="B253" s="13">
        <v>17.135099999999998</v>
      </c>
      <c r="C253" s="12">
        <v>17.17</v>
      </c>
      <c r="D253" s="11">
        <v>0.0023565424814814815</v>
      </c>
      <c r="E253" s="10">
        <v>0.0023625925925925863</v>
      </c>
      <c r="F253" s="9">
        <v>49</v>
      </c>
      <c r="G253" s="5">
        <f t="shared" si="3"/>
        <v>6.72</v>
      </c>
      <c r="H253" s="15">
        <v>15.04</v>
      </c>
      <c r="I253" s="15">
        <v>80.24</v>
      </c>
      <c r="J253" s="14">
        <v>251</v>
      </c>
      <c r="O253" s="16">
        <v>672</v>
      </c>
    </row>
    <row r="254" spans="2:15" ht="12.75">
      <c r="B254" s="13">
        <v>17.1751</v>
      </c>
      <c r="C254" s="12">
        <v>17.2</v>
      </c>
      <c r="D254" s="11">
        <v>0.0023626535925925863</v>
      </c>
      <c r="E254" s="10">
        <v>0.0023687037037036975</v>
      </c>
      <c r="F254" s="9">
        <v>48</v>
      </c>
      <c r="G254" s="5">
        <f t="shared" si="3"/>
        <v>6.73</v>
      </c>
      <c r="H254" s="15">
        <v>15.08</v>
      </c>
      <c r="I254" s="15">
        <v>80.48</v>
      </c>
      <c r="J254" s="14">
        <v>252</v>
      </c>
      <c r="O254" s="16">
        <v>673</v>
      </c>
    </row>
    <row r="255" spans="2:15" ht="12.75">
      <c r="B255" s="13">
        <v>17.205099999999998</v>
      </c>
      <c r="C255" s="12">
        <v>17.24</v>
      </c>
      <c r="D255" s="11">
        <v>0.0023687647037036975</v>
      </c>
      <c r="E255" s="10">
        <v>0.0023748148148148088</v>
      </c>
      <c r="F255" s="9">
        <v>47</v>
      </c>
      <c r="G255" s="5">
        <f t="shared" si="3"/>
        <v>6.75</v>
      </c>
      <c r="H255" s="15">
        <v>15.12</v>
      </c>
      <c r="I255" s="15">
        <v>80.72</v>
      </c>
      <c r="J255" s="14">
        <v>253</v>
      </c>
      <c r="O255" s="16">
        <v>675</v>
      </c>
    </row>
    <row r="256" spans="2:15" ht="12.75">
      <c r="B256" s="13">
        <v>17.245099999999997</v>
      </c>
      <c r="C256" s="12">
        <v>17.28</v>
      </c>
      <c r="D256" s="11">
        <v>0.0023748758148148088</v>
      </c>
      <c r="E256" s="10">
        <v>0.00238092592592592</v>
      </c>
      <c r="F256" s="9">
        <v>46</v>
      </c>
      <c r="G256" s="5">
        <f t="shared" si="3"/>
        <v>6.76</v>
      </c>
      <c r="H256" s="15">
        <v>15.16</v>
      </c>
      <c r="I256" s="15">
        <v>80.96</v>
      </c>
      <c r="J256" s="14">
        <v>254</v>
      </c>
      <c r="O256" s="16">
        <v>676</v>
      </c>
    </row>
    <row r="257" spans="2:15" ht="12.75">
      <c r="B257" s="13">
        <v>17.2851</v>
      </c>
      <c r="C257" s="12">
        <v>17.32</v>
      </c>
      <c r="D257" s="11">
        <v>0.00238098692592592</v>
      </c>
      <c r="E257" s="10">
        <v>0.0023870370370370313</v>
      </c>
      <c r="F257" s="9">
        <v>45</v>
      </c>
      <c r="G257" s="5">
        <f t="shared" si="3"/>
        <v>6.78</v>
      </c>
      <c r="H257" s="15">
        <v>15.2</v>
      </c>
      <c r="I257" s="15">
        <v>81.2</v>
      </c>
      <c r="J257" s="14">
        <v>255</v>
      </c>
      <c r="O257" s="16">
        <v>678</v>
      </c>
    </row>
    <row r="258" spans="2:15" ht="12.75">
      <c r="B258" s="13">
        <v>17.3251</v>
      </c>
      <c r="C258" s="12">
        <v>17.35</v>
      </c>
      <c r="D258" s="11">
        <v>0.0023870980370370313</v>
      </c>
      <c r="E258" s="10">
        <v>0.0023931481481481425</v>
      </c>
      <c r="F258" s="9">
        <v>44</v>
      </c>
      <c r="G258" s="5">
        <f aca="true" t="shared" si="4" ref="G258:G302">O258/100</f>
        <v>6.79</v>
      </c>
      <c r="H258" s="15">
        <v>15.24</v>
      </c>
      <c r="I258" s="15">
        <v>81.44</v>
      </c>
      <c r="J258" s="14">
        <v>256</v>
      </c>
      <c r="O258" s="16">
        <v>679</v>
      </c>
    </row>
    <row r="259" spans="2:15" ht="12.75">
      <c r="B259" s="13">
        <v>17.3551</v>
      </c>
      <c r="C259" s="12">
        <v>17.39</v>
      </c>
      <c r="D259" s="11">
        <v>0.0023932091481481425</v>
      </c>
      <c r="E259" s="10">
        <v>0.0023992592592592538</v>
      </c>
      <c r="F259" s="9">
        <v>43</v>
      </c>
      <c r="G259" s="5">
        <f t="shared" si="4"/>
        <v>6.81</v>
      </c>
      <c r="H259" s="15">
        <v>15.28</v>
      </c>
      <c r="I259" s="15">
        <v>81.68</v>
      </c>
      <c r="J259" s="14">
        <v>257</v>
      </c>
      <c r="O259" s="16">
        <v>681</v>
      </c>
    </row>
    <row r="260" spans="2:15" ht="12.75">
      <c r="B260" s="13">
        <v>17.3951</v>
      </c>
      <c r="C260" s="12">
        <v>17.43</v>
      </c>
      <c r="D260" s="11">
        <v>0.0023993202592592537</v>
      </c>
      <c r="E260" s="10">
        <v>0.002405370370370365</v>
      </c>
      <c r="F260" s="9">
        <v>42</v>
      </c>
      <c r="G260" s="5">
        <f t="shared" si="4"/>
        <v>6.83</v>
      </c>
      <c r="H260" s="15">
        <v>15.32</v>
      </c>
      <c r="I260" s="15">
        <v>81.92</v>
      </c>
      <c r="J260" s="14">
        <v>258</v>
      </c>
      <c r="O260" s="16">
        <v>683</v>
      </c>
    </row>
    <row r="261" spans="2:15" ht="12.75">
      <c r="B261" s="13">
        <v>17.4351</v>
      </c>
      <c r="C261" s="12">
        <v>17.47</v>
      </c>
      <c r="D261" s="11">
        <v>0.002405431370370365</v>
      </c>
      <c r="E261" s="10">
        <v>0.0024114814814814763</v>
      </c>
      <c r="F261" s="9">
        <v>41</v>
      </c>
      <c r="G261" s="5">
        <f t="shared" si="4"/>
        <v>6.84</v>
      </c>
      <c r="H261" s="15">
        <v>15.36</v>
      </c>
      <c r="I261" s="15">
        <v>82.15999999999995</v>
      </c>
      <c r="J261" s="14">
        <v>259</v>
      </c>
      <c r="O261" s="16">
        <v>684</v>
      </c>
    </row>
    <row r="262" spans="2:15" ht="12.75">
      <c r="B262" s="13">
        <v>17.475099999999998</v>
      </c>
      <c r="C262" s="12">
        <v>17.5</v>
      </c>
      <c r="D262" s="11">
        <v>0.0024115424814814762</v>
      </c>
      <c r="E262" s="10">
        <v>0.0024175925925925875</v>
      </c>
      <c r="F262" s="9">
        <v>40</v>
      </c>
      <c r="G262" s="5">
        <f t="shared" si="4"/>
        <v>6.86</v>
      </c>
      <c r="H262" s="15">
        <v>15.4</v>
      </c>
      <c r="I262" s="15">
        <v>82.39999999999995</v>
      </c>
      <c r="J262" s="14">
        <v>260</v>
      </c>
      <c r="O262" s="16">
        <v>686</v>
      </c>
    </row>
    <row r="263" spans="2:15" ht="12.75">
      <c r="B263" s="13">
        <v>17.5051</v>
      </c>
      <c r="C263" s="12">
        <v>17.54</v>
      </c>
      <c r="D263" s="11">
        <v>0.0024176535925925875</v>
      </c>
      <c r="E263" s="10">
        <v>0.0024237037037036988</v>
      </c>
      <c r="F263" s="9">
        <v>39</v>
      </c>
      <c r="G263" s="5">
        <f t="shared" si="4"/>
        <v>6.87</v>
      </c>
      <c r="H263" s="15">
        <v>15.44</v>
      </c>
      <c r="I263" s="15">
        <v>82.63999999999994</v>
      </c>
      <c r="J263" s="14">
        <v>261</v>
      </c>
      <c r="O263" s="16">
        <v>687</v>
      </c>
    </row>
    <row r="264" spans="2:15" ht="12.75">
      <c r="B264" s="13">
        <v>17.545099999999998</v>
      </c>
      <c r="C264" s="12">
        <v>17.58</v>
      </c>
      <c r="D264" s="11">
        <v>0.0024237647037036987</v>
      </c>
      <c r="E264" s="10">
        <v>0.00242981481481481</v>
      </c>
      <c r="F264" s="9">
        <v>38</v>
      </c>
      <c r="G264" s="5">
        <f t="shared" si="4"/>
        <v>6.89</v>
      </c>
      <c r="H264" s="15">
        <v>15.48</v>
      </c>
      <c r="I264" s="15">
        <v>82.87999999999994</v>
      </c>
      <c r="J264" s="14">
        <v>262</v>
      </c>
      <c r="O264" s="16">
        <v>689</v>
      </c>
    </row>
    <row r="265" spans="2:15" ht="12.75">
      <c r="B265" s="13">
        <v>17.585099999999997</v>
      </c>
      <c r="C265" s="12">
        <v>17.62</v>
      </c>
      <c r="D265" s="11">
        <v>0.00242987581481481</v>
      </c>
      <c r="E265" s="10">
        <v>0.0024359259259259212</v>
      </c>
      <c r="F265" s="9">
        <v>37</v>
      </c>
      <c r="G265" s="5">
        <f t="shared" si="4"/>
        <v>6.91</v>
      </c>
      <c r="H265" s="15">
        <v>15.52</v>
      </c>
      <c r="I265" s="15">
        <v>83.11999999999993</v>
      </c>
      <c r="J265" s="14">
        <v>263</v>
      </c>
      <c r="O265" s="16">
        <v>691</v>
      </c>
    </row>
    <row r="266" spans="2:15" ht="12.75">
      <c r="B266" s="13">
        <v>17.6251</v>
      </c>
      <c r="C266" s="12">
        <v>17.65</v>
      </c>
      <c r="D266" s="11">
        <v>0.0024359869259259212</v>
      </c>
      <c r="E266" s="10">
        <v>0.0024420370370370325</v>
      </c>
      <c r="F266" s="9">
        <v>36</v>
      </c>
      <c r="G266" s="5">
        <f t="shared" si="4"/>
        <v>6.92</v>
      </c>
      <c r="H266" s="15">
        <v>15.56</v>
      </c>
      <c r="I266" s="15">
        <v>83.35999999999993</v>
      </c>
      <c r="J266" s="14">
        <v>264</v>
      </c>
      <c r="O266" s="16">
        <v>692</v>
      </c>
    </row>
    <row r="267" spans="2:15" ht="12.75">
      <c r="B267" s="13">
        <v>17.655099999999997</v>
      </c>
      <c r="C267" s="12">
        <v>17.69</v>
      </c>
      <c r="D267" s="11">
        <v>0.0024420980370370325</v>
      </c>
      <c r="E267" s="10">
        <v>0.0024481481481481437</v>
      </c>
      <c r="F267" s="9">
        <v>35</v>
      </c>
      <c r="G267" s="5">
        <f t="shared" si="4"/>
        <v>6.94</v>
      </c>
      <c r="H267" s="15">
        <v>15.6</v>
      </c>
      <c r="I267" s="15">
        <v>83.59999999999992</v>
      </c>
      <c r="J267" s="14">
        <v>265</v>
      </c>
      <c r="O267" s="16">
        <v>694</v>
      </c>
    </row>
    <row r="268" spans="2:15" ht="12.75">
      <c r="B268" s="13">
        <v>17.6951</v>
      </c>
      <c r="C268" s="12">
        <v>17.73</v>
      </c>
      <c r="D268" s="11">
        <v>0.0024482091481481437</v>
      </c>
      <c r="E268" s="10">
        <v>0.002454259259259255</v>
      </c>
      <c r="F268" s="9">
        <v>34</v>
      </c>
      <c r="G268" s="5">
        <f t="shared" si="4"/>
        <v>6.95</v>
      </c>
      <c r="H268" s="15">
        <v>15.64</v>
      </c>
      <c r="I268" s="15">
        <v>83.83999999999992</v>
      </c>
      <c r="J268" s="14">
        <v>266</v>
      </c>
      <c r="O268" s="16">
        <v>695</v>
      </c>
    </row>
    <row r="269" spans="2:15" ht="12.75">
      <c r="B269" s="13">
        <v>17.7351</v>
      </c>
      <c r="C269" s="12">
        <v>17.77</v>
      </c>
      <c r="D269" s="11">
        <v>0.002454320259259255</v>
      </c>
      <c r="E269" s="10">
        <v>0.0024603703703703662</v>
      </c>
      <c r="F269" s="9">
        <v>33</v>
      </c>
      <c r="G269" s="5">
        <f t="shared" si="4"/>
        <v>6.97</v>
      </c>
      <c r="H269" s="15">
        <v>15.68</v>
      </c>
      <c r="I269" s="15">
        <v>84.07999999999991</v>
      </c>
      <c r="J269" s="14">
        <v>267</v>
      </c>
      <c r="O269" s="16">
        <v>697</v>
      </c>
    </row>
    <row r="270" spans="2:15" ht="12.75">
      <c r="B270" s="13">
        <v>17.7751</v>
      </c>
      <c r="C270" s="12">
        <v>17.8</v>
      </c>
      <c r="D270" s="11">
        <v>0.0024604313703703662</v>
      </c>
      <c r="E270" s="10">
        <v>0.0024664814814814775</v>
      </c>
      <c r="F270" s="9">
        <v>32</v>
      </c>
      <c r="G270" s="5">
        <f t="shared" si="4"/>
        <v>6.98</v>
      </c>
      <c r="H270" s="15">
        <v>15.72</v>
      </c>
      <c r="I270" s="15">
        <v>84.31999999999991</v>
      </c>
      <c r="J270" s="14">
        <v>268</v>
      </c>
      <c r="O270" s="16">
        <v>698</v>
      </c>
    </row>
    <row r="271" spans="2:15" ht="12.75">
      <c r="B271" s="13">
        <v>17.8051</v>
      </c>
      <c r="C271" s="12">
        <v>17.84</v>
      </c>
      <c r="D271" s="11">
        <v>0.0024665424814814775</v>
      </c>
      <c r="E271" s="10">
        <v>0.0024725925925925887</v>
      </c>
      <c r="F271" s="9">
        <v>31</v>
      </c>
      <c r="G271" s="5">
        <f t="shared" si="4"/>
        <v>7</v>
      </c>
      <c r="H271" s="15">
        <v>15.76</v>
      </c>
      <c r="I271" s="15">
        <v>84.5599999999999</v>
      </c>
      <c r="J271" s="14">
        <v>269</v>
      </c>
      <c r="O271" s="16">
        <v>700</v>
      </c>
    </row>
    <row r="272" spans="2:15" ht="12.75">
      <c r="B272" s="13">
        <v>17.8451</v>
      </c>
      <c r="C272" s="12">
        <v>17.88</v>
      </c>
      <c r="D272" s="11">
        <v>0.0024726535925925887</v>
      </c>
      <c r="E272" s="10">
        <v>0.0024787037037037</v>
      </c>
      <c r="F272" s="9">
        <v>30</v>
      </c>
      <c r="G272" s="5">
        <f t="shared" si="4"/>
        <v>7.02</v>
      </c>
      <c r="H272" s="15">
        <v>15.8</v>
      </c>
      <c r="I272" s="15">
        <v>84.7999999999999</v>
      </c>
      <c r="J272" s="14">
        <v>270</v>
      </c>
      <c r="O272" s="16">
        <v>702</v>
      </c>
    </row>
    <row r="273" spans="2:15" ht="12.75">
      <c r="B273" s="13">
        <v>17.885099999999998</v>
      </c>
      <c r="C273" s="12">
        <v>17.92</v>
      </c>
      <c r="D273" s="11">
        <v>0.0024787647037037</v>
      </c>
      <c r="E273" s="10">
        <v>0.0024848148148148112</v>
      </c>
      <c r="F273" s="9">
        <v>29</v>
      </c>
      <c r="G273" s="5">
        <f t="shared" si="4"/>
        <v>7.03</v>
      </c>
      <c r="H273" s="15">
        <v>15.84</v>
      </c>
      <c r="I273" s="15">
        <v>85.03999999999989</v>
      </c>
      <c r="J273" s="14">
        <v>271</v>
      </c>
      <c r="O273" s="16">
        <v>703</v>
      </c>
    </row>
    <row r="274" spans="2:15" ht="12.75">
      <c r="B274" s="13">
        <v>17.9251</v>
      </c>
      <c r="C274" s="12">
        <v>17.95</v>
      </c>
      <c r="D274" s="11">
        <v>0.002484875814814811</v>
      </c>
      <c r="E274" s="10">
        <v>0.0024909259259259225</v>
      </c>
      <c r="F274" s="9">
        <v>28</v>
      </c>
      <c r="G274" s="5">
        <f t="shared" si="4"/>
        <v>7.05</v>
      </c>
      <c r="H274" s="15">
        <v>15.88</v>
      </c>
      <c r="I274" s="15">
        <v>85.27999999999989</v>
      </c>
      <c r="J274" s="14">
        <v>272</v>
      </c>
      <c r="O274" s="16">
        <v>705</v>
      </c>
    </row>
    <row r="275" spans="2:15" ht="12.75">
      <c r="B275" s="13">
        <v>17.955099999999998</v>
      </c>
      <c r="C275" s="12">
        <v>17.99</v>
      </c>
      <c r="D275" s="11">
        <v>0.0024909869259259225</v>
      </c>
      <c r="E275" s="10">
        <v>0.0024970370370370337</v>
      </c>
      <c r="F275" s="9">
        <v>27</v>
      </c>
      <c r="G275" s="5">
        <f t="shared" si="4"/>
        <v>7.06</v>
      </c>
      <c r="H275" s="15">
        <v>15.92</v>
      </c>
      <c r="I275" s="15">
        <v>85.51999999999988</v>
      </c>
      <c r="J275" s="14">
        <v>273</v>
      </c>
      <c r="O275" s="16">
        <v>706</v>
      </c>
    </row>
    <row r="276" spans="2:15" ht="12.75">
      <c r="B276" s="13">
        <v>17.995099999999997</v>
      </c>
      <c r="C276" s="12">
        <v>18.03</v>
      </c>
      <c r="D276" s="11">
        <v>0.0024970980370370337</v>
      </c>
      <c r="E276" s="10">
        <v>0.002503148148148145</v>
      </c>
      <c r="F276" s="9">
        <v>26</v>
      </c>
      <c r="G276" s="5">
        <f t="shared" si="4"/>
        <v>7.08</v>
      </c>
      <c r="H276" s="15">
        <v>15.96</v>
      </c>
      <c r="I276" s="15">
        <v>85.75999999999988</v>
      </c>
      <c r="J276" s="14">
        <v>274</v>
      </c>
      <c r="O276" s="16">
        <v>708</v>
      </c>
    </row>
    <row r="277" spans="2:15" ht="12.75">
      <c r="B277" s="13">
        <v>18.0351</v>
      </c>
      <c r="C277" s="12">
        <v>18.07</v>
      </c>
      <c r="D277" s="11">
        <v>0.002503209148148145</v>
      </c>
      <c r="E277" s="10">
        <v>0.0025092592592592562</v>
      </c>
      <c r="F277" s="9">
        <v>25</v>
      </c>
      <c r="G277" s="5">
        <f t="shared" si="4"/>
        <v>7.1</v>
      </c>
      <c r="H277" s="15">
        <v>16</v>
      </c>
      <c r="I277" s="15">
        <v>85.99999999999987</v>
      </c>
      <c r="J277" s="14">
        <v>275</v>
      </c>
      <c r="O277" s="16">
        <v>710</v>
      </c>
    </row>
    <row r="278" spans="2:15" ht="12.75">
      <c r="B278" s="13">
        <v>18.0751</v>
      </c>
      <c r="C278" s="12">
        <v>18.1</v>
      </c>
      <c r="D278" s="11">
        <v>0.002509320259259256</v>
      </c>
      <c r="E278" s="10">
        <v>0.0025153703703703675</v>
      </c>
      <c r="F278" s="9">
        <v>24</v>
      </c>
      <c r="G278" s="5">
        <f t="shared" si="4"/>
        <v>7.11</v>
      </c>
      <c r="H278" s="15">
        <v>16.04</v>
      </c>
      <c r="I278" s="15">
        <v>86.23999999999987</v>
      </c>
      <c r="J278" s="14">
        <v>276</v>
      </c>
      <c r="O278" s="16">
        <v>711</v>
      </c>
    </row>
    <row r="279" spans="2:15" ht="12.75">
      <c r="B279" s="13">
        <v>18.1051</v>
      </c>
      <c r="C279" s="12">
        <v>18.14</v>
      </c>
      <c r="D279" s="11">
        <v>0.0025154313703703675</v>
      </c>
      <c r="E279" s="10">
        <v>0.0025214814814814787</v>
      </c>
      <c r="F279" s="9">
        <v>23</v>
      </c>
      <c r="G279" s="5">
        <f t="shared" si="4"/>
        <v>7.13</v>
      </c>
      <c r="H279" s="15">
        <v>16.08</v>
      </c>
      <c r="I279" s="15">
        <v>86.47999999999986</v>
      </c>
      <c r="J279" s="14">
        <v>277</v>
      </c>
      <c r="O279" s="16">
        <v>713</v>
      </c>
    </row>
    <row r="280" spans="2:15" ht="12.75">
      <c r="B280" s="13">
        <v>18.1451</v>
      </c>
      <c r="C280" s="12">
        <v>18.18</v>
      </c>
      <c r="D280" s="11">
        <v>0.0025215424814814787</v>
      </c>
      <c r="E280" s="10">
        <v>0.00252759259259259</v>
      </c>
      <c r="F280" s="9">
        <v>22</v>
      </c>
      <c r="G280" s="5">
        <f t="shared" si="4"/>
        <v>7.14</v>
      </c>
      <c r="H280" s="15">
        <v>16.12</v>
      </c>
      <c r="I280" s="15">
        <v>86.71999999999986</v>
      </c>
      <c r="J280" s="14">
        <v>278</v>
      </c>
      <c r="O280" s="16">
        <v>714</v>
      </c>
    </row>
    <row r="281" spans="2:15" ht="12.75">
      <c r="B281" s="13">
        <v>18.1851</v>
      </c>
      <c r="C281" s="12">
        <v>18.21</v>
      </c>
      <c r="D281" s="11">
        <v>0.00252765359259259</v>
      </c>
      <c r="E281" s="10">
        <v>0.002533703703703701</v>
      </c>
      <c r="F281" s="9">
        <v>21</v>
      </c>
      <c r="G281" s="5">
        <f t="shared" si="4"/>
        <v>7.16</v>
      </c>
      <c r="H281" s="15">
        <v>16.16</v>
      </c>
      <c r="I281" s="15">
        <v>86.95999999999985</v>
      </c>
      <c r="J281" s="14">
        <v>279</v>
      </c>
      <c r="O281" s="16">
        <v>716</v>
      </c>
    </row>
    <row r="282" spans="2:15" ht="12.75">
      <c r="B282" s="13">
        <v>18.2151</v>
      </c>
      <c r="C282" s="12">
        <v>18.25</v>
      </c>
      <c r="D282" s="11">
        <v>0.002533764703703701</v>
      </c>
      <c r="E282" s="10">
        <v>0.0025398148148148125</v>
      </c>
      <c r="F282" s="9">
        <v>20</v>
      </c>
      <c r="G282" s="5">
        <f t="shared" si="4"/>
        <v>7.17</v>
      </c>
      <c r="H282" s="15">
        <v>16.2</v>
      </c>
      <c r="I282" s="15">
        <v>87.19999999999985</v>
      </c>
      <c r="J282" s="14">
        <v>280</v>
      </c>
      <c r="O282" s="16">
        <v>717</v>
      </c>
    </row>
    <row r="283" spans="2:15" ht="12.75">
      <c r="B283" s="13">
        <v>18.2551</v>
      </c>
      <c r="C283" s="12">
        <v>18.29</v>
      </c>
      <c r="D283" s="11">
        <v>0.0025398758148148124</v>
      </c>
      <c r="E283" s="10">
        <v>0.0025459259259259237</v>
      </c>
      <c r="F283" s="9">
        <v>19</v>
      </c>
      <c r="G283" s="5">
        <f t="shared" si="4"/>
        <v>7.19</v>
      </c>
      <c r="H283" s="15">
        <v>16.24</v>
      </c>
      <c r="I283" s="15">
        <v>87.43999999999984</v>
      </c>
      <c r="J283" s="14">
        <v>281</v>
      </c>
      <c r="O283" s="16">
        <v>719</v>
      </c>
    </row>
    <row r="284" spans="2:15" ht="12.75">
      <c r="B284" s="13">
        <v>18.295099999999998</v>
      </c>
      <c r="C284" s="12">
        <v>18.33</v>
      </c>
      <c r="D284" s="11">
        <v>0.0025459869259259237</v>
      </c>
      <c r="E284" s="10">
        <v>0.002552037037037035</v>
      </c>
      <c r="F284" s="9">
        <v>18</v>
      </c>
      <c r="G284" s="5">
        <f t="shared" si="4"/>
        <v>7.21</v>
      </c>
      <c r="H284" s="15">
        <v>16.28</v>
      </c>
      <c r="I284" s="15">
        <v>87.67999999999984</v>
      </c>
      <c r="J284" s="14">
        <v>282</v>
      </c>
      <c r="O284" s="16">
        <v>721</v>
      </c>
    </row>
    <row r="285" spans="2:15" ht="12.75">
      <c r="B285" s="13">
        <v>18.335099999999997</v>
      </c>
      <c r="C285" s="12">
        <v>18.36</v>
      </c>
      <c r="D285" s="11">
        <v>0.002552098037037035</v>
      </c>
      <c r="E285" s="10">
        <v>0.002558148148148146</v>
      </c>
      <c r="F285" s="9">
        <v>17</v>
      </c>
      <c r="G285" s="5">
        <f t="shared" si="4"/>
        <v>7.22</v>
      </c>
      <c r="H285" s="15">
        <v>16.32</v>
      </c>
      <c r="I285" s="15">
        <v>87.91999999999983</v>
      </c>
      <c r="J285" s="14">
        <v>283</v>
      </c>
      <c r="O285" s="16">
        <v>722</v>
      </c>
    </row>
    <row r="286" spans="2:15" ht="12.75">
      <c r="B286" s="13">
        <v>18.365099999999998</v>
      </c>
      <c r="C286" s="12">
        <v>18.4</v>
      </c>
      <c r="D286" s="11">
        <v>0.002558209148148146</v>
      </c>
      <c r="E286" s="10">
        <v>0.0025642592592592574</v>
      </c>
      <c r="F286" s="9">
        <v>16</v>
      </c>
      <c r="G286" s="5">
        <f t="shared" si="4"/>
        <v>7.24</v>
      </c>
      <c r="H286" s="15">
        <v>16.36</v>
      </c>
      <c r="I286" s="15">
        <v>88.15999999999983</v>
      </c>
      <c r="J286" s="14">
        <v>284</v>
      </c>
      <c r="O286" s="16">
        <v>724</v>
      </c>
    </row>
    <row r="287" spans="2:15" ht="12.75">
      <c r="B287" s="13">
        <v>18.405099999999997</v>
      </c>
      <c r="C287" s="12">
        <v>18.44</v>
      </c>
      <c r="D287" s="11">
        <v>0.0025643202592592574</v>
      </c>
      <c r="E287" s="10">
        <v>0.0025703703703703687</v>
      </c>
      <c r="F287" s="9">
        <v>15</v>
      </c>
      <c r="G287" s="5">
        <f t="shared" si="4"/>
        <v>7.25</v>
      </c>
      <c r="H287" s="15">
        <v>16.4</v>
      </c>
      <c r="I287" s="15">
        <v>88.39999999999982</v>
      </c>
      <c r="J287" s="14">
        <v>285</v>
      </c>
      <c r="O287" s="16">
        <v>725</v>
      </c>
    </row>
    <row r="288" spans="2:15" ht="12.75">
      <c r="B288" s="13">
        <v>18.4451</v>
      </c>
      <c r="C288" s="12">
        <v>18.48</v>
      </c>
      <c r="D288" s="11">
        <v>0.0025704313703703687</v>
      </c>
      <c r="E288" s="10">
        <v>0.00257648148148148</v>
      </c>
      <c r="F288" s="9">
        <v>14</v>
      </c>
      <c r="G288" s="5">
        <f t="shared" si="4"/>
        <v>7.27</v>
      </c>
      <c r="H288" s="15">
        <v>16.44</v>
      </c>
      <c r="I288" s="15">
        <v>88.63999999999982</v>
      </c>
      <c r="J288" s="14">
        <v>286</v>
      </c>
      <c r="O288" s="16">
        <v>727</v>
      </c>
    </row>
    <row r="289" spans="2:15" ht="12.75">
      <c r="B289" s="13">
        <v>18.4851</v>
      </c>
      <c r="C289" s="12">
        <v>18.51</v>
      </c>
      <c r="D289" s="11">
        <v>0.00257654248148148</v>
      </c>
      <c r="E289" s="10">
        <v>0.002582592592592591</v>
      </c>
      <c r="F289" s="9">
        <v>13</v>
      </c>
      <c r="G289" s="5">
        <f t="shared" si="4"/>
        <v>7.28</v>
      </c>
      <c r="H289" s="15">
        <v>16.48</v>
      </c>
      <c r="I289" s="15">
        <v>88.87999999999981</v>
      </c>
      <c r="J289" s="14">
        <v>287</v>
      </c>
      <c r="O289" s="16">
        <v>728</v>
      </c>
    </row>
    <row r="290" spans="2:15" ht="12.75">
      <c r="B290" s="13">
        <v>18.5151</v>
      </c>
      <c r="C290" s="12">
        <v>18.55</v>
      </c>
      <c r="D290" s="11">
        <v>0.002582653592592591</v>
      </c>
      <c r="E290" s="10">
        <v>0.0025887037037037024</v>
      </c>
      <c r="F290" s="9">
        <v>12</v>
      </c>
      <c r="G290" s="5">
        <f t="shared" si="4"/>
        <v>7.3</v>
      </c>
      <c r="H290" s="15">
        <v>16.52</v>
      </c>
      <c r="I290" s="15">
        <v>89.1199999999998</v>
      </c>
      <c r="J290" s="14">
        <v>288</v>
      </c>
      <c r="O290" s="16">
        <v>730</v>
      </c>
    </row>
    <row r="291" spans="2:15" ht="12.75">
      <c r="B291" s="13">
        <v>18.5551</v>
      </c>
      <c r="C291" s="12">
        <v>18.59</v>
      </c>
      <c r="D291" s="11">
        <v>0.0025887647037037024</v>
      </c>
      <c r="E291" s="10">
        <v>0.0025948148148148137</v>
      </c>
      <c r="F291" s="9">
        <v>11</v>
      </c>
      <c r="G291" s="5">
        <f t="shared" si="4"/>
        <v>7.32</v>
      </c>
      <c r="H291" s="15">
        <v>16.56</v>
      </c>
      <c r="I291" s="15">
        <v>89.3599999999998</v>
      </c>
      <c r="J291" s="14">
        <v>289</v>
      </c>
      <c r="O291" s="16">
        <v>732</v>
      </c>
    </row>
    <row r="292" spans="2:15" ht="12.75">
      <c r="B292" s="13">
        <v>18.5951</v>
      </c>
      <c r="C292" s="12">
        <v>18.63</v>
      </c>
      <c r="D292" s="11">
        <v>0.0025948758148148137</v>
      </c>
      <c r="E292" s="10">
        <v>0.002600925925925925</v>
      </c>
      <c r="F292" s="9">
        <v>10</v>
      </c>
      <c r="G292" s="5">
        <f t="shared" si="4"/>
        <v>7.33</v>
      </c>
      <c r="H292" s="15">
        <v>16.6</v>
      </c>
      <c r="I292" s="15">
        <v>89.5999999999998</v>
      </c>
      <c r="J292" s="14">
        <v>290</v>
      </c>
      <c r="O292" s="16">
        <v>733</v>
      </c>
    </row>
    <row r="293" spans="2:15" ht="12.75">
      <c r="B293" s="13">
        <v>18.635099999999998</v>
      </c>
      <c r="C293" s="12">
        <v>18.66</v>
      </c>
      <c r="D293" s="11">
        <v>0.002600986925925925</v>
      </c>
      <c r="E293" s="10">
        <v>0.002607037037037036</v>
      </c>
      <c r="F293" s="9">
        <v>9</v>
      </c>
      <c r="G293" s="5">
        <f t="shared" si="4"/>
        <v>7.35</v>
      </c>
      <c r="H293" s="15">
        <v>16.64</v>
      </c>
      <c r="I293" s="15">
        <v>89.83999999999979</v>
      </c>
      <c r="J293" s="14">
        <v>291</v>
      </c>
      <c r="O293" s="16">
        <v>735</v>
      </c>
    </row>
    <row r="294" spans="2:15" ht="12.75">
      <c r="B294" s="13">
        <v>18.6651</v>
      </c>
      <c r="C294" s="12">
        <v>18.7</v>
      </c>
      <c r="D294" s="11">
        <v>0.002607098037037036</v>
      </c>
      <c r="E294" s="10">
        <v>0.0026131481481481474</v>
      </c>
      <c r="F294" s="9">
        <v>8</v>
      </c>
      <c r="G294" s="5">
        <f t="shared" si="4"/>
        <v>7.36</v>
      </c>
      <c r="H294" s="15">
        <v>16.68</v>
      </c>
      <c r="I294" s="15">
        <v>90.07999999999979</v>
      </c>
      <c r="J294" s="14">
        <v>292</v>
      </c>
      <c r="O294" s="16">
        <v>736</v>
      </c>
    </row>
    <row r="295" spans="2:15" ht="12.75">
      <c r="B295" s="13">
        <v>18.705099999999998</v>
      </c>
      <c r="C295" s="12">
        <v>18.74</v>
      </c>
      <c r="D295" s="11">
        <v>0.0026132091481481474</v>
      </c>
      <c r="E295" s="10">
        <v>0.0026192592592592587</v>
      </c>
      <c r="F295" s="9">
        <v>7</v>
      </c>
      <c r="G295" s="5">
        <f t="shared" si="4"/>
        <v>7.38</v>
      </c>
      <c r="H295" s="15">
        <v>16.72</v>
      </c>
      <c r="I295" s="15">
        <v>90.31999999999978</v>
      </c>
      <c r="J295" s="14">
        <v>293</v>
      </c>
      <c r="O295" s="16">
        <v>738</v>
      </c>
    </row>
    <row r="296" spans="2:15" ht="12.75">
      <c r="B296" s="13">
        <v>18.745099999999997</v>
      </c>
      <c r="C296" s="12">
        <v>18.78</v>
      </c>
      <c r="D296" s="11">
        <v>0.0026193202592592587</v>
      </c>
      <c r="E296" s="10">
        <v>0.00262537037037037</v>
      </c>
      <c r="F296" s="9">
        <v>6</v>
      </c>
      <c r="G296" s="5">
        <f t="shared" si="4"/>
        <v>7.4</v>
      </c>
      <c r="H296" s="15">
        <v>16.76</v>
      </c>
      <c r="I296" s="15">
        <v>90.55999999999977</v>
      </c>
      <c r="J296" s="14">
        <v>294</v>
      </c>
      <c r="O296" s="16">
        <v>740</v>
      </c>
    </row>
    <row r="297" spans="2:15" ht="12.75">
      <c r="B297" s="13">
        <v>18.7851</v>
      </c>
      <c r="C297" s="12">
        <v>18.81</v>
      </c>
      <c r="D297" s="11">
        <v>0.00262543137037037</v>
      </c>
      <c r="E297" s="10">
        <v>0.002631481481481481</v>
      </c>
      <c r="F297" s="9">
        <v>5</v>
      </c>
      <c r="G297" s="5">
        <f t="shared" si="4"/>
        <v>7.41</v>
      </c>
      <c r="H297" s="15">
        <v>16.8</v>
      </c>
      <c r="I297" s="15">
        <v>90.79999999999977</v>
      </c>
      <c r="J297" s="14">
        <v>295</v>
      </c>
      <c r="O297" s="16">
        <v>741</v>
      </c>
    </row>
    <row r="298" spans="2:15" ht="12.75">
      <c r="B298" s="13">
        <v>18.815099999999997</v>
      </c>
      <c r="C298" s="12">
        <v>18.85</v>
      </c>
      <c r="D298" s="11">
        <v>0.002631542481481481</v>
      </c>
      <c r="E298" s="10">
        <v>0.0026375925925925924</v>
      </c>
      <c r="F298" s="9">
        <v>4</v>
      </c>
      <c r="G298" s="5">
        <f t="shared" si="4"/>
        <v>7.43</v>
      </c>
      <c r="H298" s="15">
        <v>16.84</v>
      </c>
      <c r="I298" s="15">
        <v>91.03999999999976</v>
      </c>
      <c r="J298" s="14">
        <v>296</v>
      </c>
      <c r="O298" s="16">
        <v>743</v>
      </c>
    </row>
    <row r="299" spans="2:15" ht="12.75">
      <c r="B299" s="13">
        <v>18.8551</v>
      </c>
      <c r="C299" s="12">
        <v>18.89</v>
      </c>
      <c r="D299" s="11">
        <v>0.0026376535925925924</v>
      </c>
      <c r="E299" s="10">
        <v>0.0026437037037037037</v>
      </c>
      <c r="F299" s="9">
        <v>3</v>
      </c>
      <c r="G299" s="5">
        <f t="shared" si="4"/>
        <v>7.44</v>
      </c>
      <c r="H299" s="15">
        <v>16.88</v>
      </c>
      <c r="I299" s="15">
        <v>91.27999999999976</v>
      </c>
      <c r="J299" s="14">
        <v>297</v>
      </c>
      <c r="O299" s="16">
        <v>744</v>
      </c>
    </row>
    <row r="300" spans="2:15" ht="12.75">
      <c r="B300" s="13">
        <v>18.8951</v>
      </c>
      <c r="C300" s="12">
        <v>18.93</v>
      </c>
      <c r="D300" s="11">
        <v>0.0026437647037037037</v>
      </c>
      <c r="E300" s="10">
        <v>0.002649814814814815</v>
      </c>
      <c r="F300" s="9">
        <v>2</v>
      </c>
      <c r="G300" s="5">
        <f t="shared" si="4"/>
        <v>7.46</v>
      </c>
      <c r="H300" s="15">
        <v>16.92</v>
      </c>
      <c r="I300" s="15">
        <v>91.51999999999975</v>
      </c>
      <c r="J300" s="14">
        <v>298</v>
      </c>
      <c r="O300" s="16">
        <v>746</v>
      </c>
    </row>
    <row r="301" spans="2:15" ht="12.75">
      <c r="B301" s="13">
        <v>18.9351</v>
      </c>
      <c r="C301" s="12">
        <v>18.96</v>
      </c>
      <c r="D301" s="11">
        <v>0.002649875814814815</v>
      </c>
      <c r="E301" s="10">
        <v>0.002655925925925926</v>
      </c>
      <c r="F301" s="9">
        <v>1</v>
      </c>
      <c r="G301" s="5">
        <f t="shared" si="4"/>
        <v>7.47</v>
      </c>
      <c r="H301" s="15">
        <v>16.96</v>
      </c>
      <c r="I301" s="15">
        <v>91.75999999999975</v>
      </c>
      <c r="J301" s="14">
        <v>299</v>
      </c>
      <c r="O301" s="16">
        <v>747</v>
      </c>
    </row>
    <row r="302" spans="2:15" ht="12.75">
      <c r="B302" s="13">
        <v>18.9651</v>
      </c>
      <c r="C302" s="12">
        <v>19</v>
      </c>
      <c r="D302" s="11">
        <v>0.002655986925925926</v>
      </c>
      <c r="E302" s="10">
        <v>0.0026620370370370374</v>
      </c>
      <c r="F302" s="9">
        <v>0</v>
      </c>
      <c r="G302" s="5">
        <f t="shared" si="4"/>
        <v>7.49</v>
      </c>
      <c r="H302" s="15">
        <v>17</v>
      </c>
      <c r="I302" s="15">
        <v>92</v>
      </c>
      <c r="J302" s="14">
        <v>300</v>
      </c>
      <c r="O302" s="16">
        <v>749</v>
      </c>
    </row>
    <row r="303" spans="7:10" ht="12.75">
      <c r="G303" s="15"/>
      <c r="H303" s="15"/>
      <c r="I303" s="15"/>
      <c r="J303" s="1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P245"/>
  <sheetViews>
    <sheetView tabSelected="1" zoomScaleSheetLayoutView="100" zoomScalePageLayoutView="0" workbookViewId="0" topLeftCell="A62">
      <selection activeCell="A75" sqref="A75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53" customWidth="1"/>
    <col min="4" max="4" width="3.8515625" style="0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9" max="9" width="6.57421875" style="0" customWidth="1"/>
    <col min="10" max="10" width="4.00390625" style="0" customWidth="1"/>
    <col min="11" max="11" width="7.8515625" style="0" bestFit="1" customWidth="1"/>
    <col min="12" max="12" width="3.57421875" style="0" customWidth="1"/>
    <col min="15" max="15" width="30.421875" style="0" customWidth="1"/>
  </cols>
  <sheetData>
    <row r="1" spans="1:16" ht="15">
      <c r="A1" s="149" t="s">
        <v>178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ht="15.75" thickBot="1"/>
    <row r="3" spans="1:16" ht="15.75" thickBot="1">
      <c r="A3" s="39" t="s">
        <v>0</v>
      </c>
      <c r="B3" s="40" t="s">
        <v>1</v>
      </c>
      <c r="C3" s="145" t="s">
        <v>174</v>
      </c>
      <c r="D3" s="145"/>
      <c r="E3" s="145" t="s">
        <v>2</v>
      </c>
      <c r="F3" s="145"/>
      <c r="G3" s="145" t="s">
        <v>7</v>
      </c>
      <c r="H3" s="145"/>
      <c r="I3" s="146" t="s">
        <v>175</v>
      </c>
      <c r="J3" s="147"/>
      <c r="K3" s="146" t="s">
        <v>169</v>
      </c>
      <c r="L3" s="147"/>
      <c r="M3" s="41" t="s">
        <v>5</v>
      </c>
      <c r="N3" s="41" t="s">
        <v>3</v>
      </c>
      <c r="O3" s="145" t="s">
        <v>4</v>
      </c>
      <c r="P3" s="148"/>
    </row>
    <row r="4" spans="1:16" ht="22.5" customHeight="1">
      <c r="A4" s="69" t="s">
        <v>188</v>
      </c>
      <c r="B4" s="71">
        <v>2001</v>
      </c>
      <c r="C4" s="55">
        <v>13.33</v>
      </c>
      <c r="D4" s="42">
        <f aca="true" t="shared" si="0" ref="D4:D25">IF(C4&lt;6.19,0,VLOOKUP(C4,rfut,5,TRUE))</f>
        <v>168</v>
      </c>
      <c r="E4" s="55">
        <v>5.19</v>
      </c>
      <c r="F4" s="42">
        <f aca="true" t="shared" si="1" ref="F4:F25">IF(E4&lt;1.79,0,VLOOKUP(E4,távol,4,TRUE))</f>
        <v>159</v>
      </c>
      <c r="G4" s="122">
        <v>42.15</v>
      </c>
      <c r="H4" s="42">
        <f aca="true" t="shared" si="2" ref="H4:H25">IF(G4&lt;4,0,VLOOKUP(G4,kisl,2,TRUE))</f>
        <v>110</v>
      </c>
      <c r="I4" s="125">
        <v>8.08</v>
      </c>
      <c r="J4" s="42">
        <f aca="true" t="shared" si="3" ref="J4:J25">IF(I4&lt;3,0,VLOOKUP(I4,súly,3,TRUE))</f>
        <v>91</v>
      </c>
      <c r="K4" s="128">
        <v>0.0017145833333333334</v>
      </c>
      <c r="L4" s="42">
        <f>IF(K4&lt;fiú!$D$2,0,VLOOKUP(K4,hfut,3,TRUE))</f>
        <v>173</v>
      </c>
      <c r="M4" s="43">
        <f>SUM(D4,F4,H4,L4,J4)</f>
        <v>701</v>
      </c>
      <c r="N4" s="46">
        <f>RANK(M4,Egyéni!$N$3:$N$156,0)</f>
        <v>7</v>
      </c>
      <c r="O4" s="158" t="s">
        <v>187</v>
      </c>
      <c r="P4" s="159"/>
    </row>
    <row r="5" spans="1:16" ht="22.5" customHeight="1">
      <c r="A5" s="70" t="s">
        <v>189</v>
      </c>
      <c r="B5" s="72">
        <v>2001</v>
      </c>
      <c r="C5" s="57">
        <v>13.6</v>
      </c>
      <c r="D5" s="44">
        <f t="shared" si="0"/>
        <v>159</v>
      </c>
      <c r="E5" s="57">
        <v>4.64</v>
      </c>
      <c r="F5" s="44">
        <f t="shared" si="1"/>
        <v>130</v>
      </c>
      <c r="G5" s="122">
        <v>32.98</v>
      </c>
      <c r="H5" s="44">
        <f t="shared" si="2"/>
        <v>82</v>
      </c>
      <c r="I5" s="125">
        <v>7.8</v>
      </c>
      <c r="J5" s="44">
        <f t="shared" si="3"/>
        <v>86</v>
      </c>
      <c r="K5" s="128">
        <v>0.001812152777777778</v>
      </c>
      <c r="L5" s="44">
        <f>IF(K5&lt;fiú!$D$2,0,VLOOKUP(K5,hfut,3,TRUE))</f>
        <v>152</v>
      </c>
      <c r="M5" s="30">
        <f aca="true" t="shared" si="4" ref="M5:M25">SUM(D5,F5,H5,L5,J5)</f>
        <v>609</v>
      </c>
      <c r="N5" s="47">
        <f>RANK(M5,Egyéni!$N$3:$N$156,0)</f>
        <v>22</v>
      </c>
      <c r="O5" s="143" t="s">
        <v>187</v>
      </c>
      <c r="P5" s="144"/>
    </row>
    <row r="6" spans="1:16" ht="22.5" customHeight="1">
      <c r="A6" s="70" t="s">
        <v>213</v>
      </c>
      <c r="B6" s="72">
        <v>2001</v>
      </c>
      <c r="C6" s="57">
        <v>11.88</v>
      </c>
      <c r="D6" s="44">
        <f t="shared" si="0"/>
        <v>223</v>
      </c>
      <c r="E6" s="57">
        <v>5.04</v>
      </c>
      <c r="F6" s="44">
        <f t="shared" si="1"/>
        <v>150</v>
      </c>
      <c r="G6" s="122">
        <v>36.59</v>
      </c>
      <c r="H6" s="44">
        <f t="shared" si="2"/>
        <v>92</v>
      </c>
      <c r="I6" s="125">
        <v>11</v>
      </c>
      <c r="J6" s="44">
        <f t="shared" si="3"/>
        <v>151</v>
      </c>
      <c r="K6" s="128">
        <v>0.0018668981481481481</v>
      </c>
      <c r="L6" s="44">
        <f>IF(K6&lt;fiú!$D$2,0,VLOOKUP(K6,hfut,3,TRUE))</f>
        <v>141</v>
      </c>
      <c r="M6" s="30">
        <f t="shared" si="4"/>
        <v>757</v>
      </c>
      <c r="N6" s="47">
        <f>RANK(M6,Egyéni!$N$3:$N$156,0)</f>
        <v>3</v>
      </c>
      <c r="O6" s="143" t="s">
        <v>214</v>
      </c>
      <c r="P6" s="144"/>
    </row>
    <row r="7" spans="1:16" ht="22.5" customHeight="1">
      <c r="A7" s="70"/>
      <c r="B7" s="72"/>
      <c r="C7" s="57"/>
      <c r="D7" s="44">
        <f t="shared" si="0"/>
        <v>0</v>
      </c>
      <c r="E7" s="57"/>
      <c r="F7" s="44">
        <f t="shared" si="1"/>
        <v>0</v>
      </c>
      <c r="G7" s="57"/>
      <c r="H7" s="44">
        <f t="shared" si="2"/>
        <v>0</v>
      </c>
      <c r="I7" s="57"/>
      <c r="J7" s="44">
        <f t="shared" si="3"/>
        <v>0</v>
      </c>
      <c r="K7" s="61"/>
      <c r="L7" s="44">
        <f>IF(K7&lt;fiú!$D$2,0,VLOOKUP(K7,hfut,3,TRUE))</f>
        <v>0</v>
      </c>
      <c r="M7" s="30">
        <f t="shared" si="4"/>
        <v>0</v>
      </c>
      <c r="N7" s="47">
        <f>RANK(M7,Egyéni!$N$3:$N$156,0)</f>
        <v>33</v>
      </c>
      <c r="O7" s="143"/>
      <c r="P7" s="144"/>
    </row>
    <row r="8" spans="1:16" ht="22.5" customHeight="1">
      <c r="A8" s="70"/>
      <c r="B8" s="72"/>
      <c r="C8" s="57"/>
      <c r="D8" s="44">
        <f t="shared" si="0"/>
        <v>0</v>
      </c>
      <c r="E8" s="57"/>
      <c r="F8" s="44">
        <f t="shared" si="1"/>
        <v>0</v>
      </c>
      <c r="G8" s="57"/>
      <c r="H8" s="44">
        <f t="shared" si="2"/>
        <v>0</v>
      </c>
      <c r="I8" s="57"/>
      <c r="J8" s="44">
        <f t="shared" si="3"/>
        <v>0</v>
      </c>
      <c r="K8" s="61"/>
      <c r="L8" s="44">
        <f>IF(K8&lt;fiú!$D$2,0,VLOOKUP(K8,hfut,3,TRUE))</f>
        <v>0</v>
      </c>
      <c r="M8" s="30">
        <f t="shared" si="4"/>
        <v>0</v>
      </c>
      <c r="N8" s="47">
        <f>RANK(M8,Egyéni!$N$3:$N$156,0)</f>
        <v>33</v>
      </c>
      <c r="O8" s="143"/>
      <c r="P8" s="144"/>
    </row>
    <row r="9" spans="1:16" ht="22.5" customHeight="1">
      <c r="A9" s="70"/>
      <c r="B9" s="72"/>
      <c r="C9" s="57"/>
      <c r="D9" s="44">
        <f t="shared" si="0"/>
        <v>0</v>
      </c>
      <c r="E9" s="57"/>
      <c r="F9" s="44">
        <f t="shared" si="1"/>
        <v>0</v>
      </c>
      <c r="G9" s="57"/>
      <c r="H9" s="44">
        <f t="shared" si="2"/>
        <v>0</v>
      </c>
      <c r="I9" s="57"/>
      <c r="J9" s="44">
        <f t="shared" si="3"/>
        <v>0</v>
      </c>
      <c r="K9" s="61"/>
      <c r="L9" s="44">
        <f>IF(K9&lt;fiú!$D$2,0,VLOOKUP(K9,hfut,3,TRUE))</f>
        <v>0</v>
      </c>
      <c r="M9" s="30">
        <f t="shared" si="4"/>
        <v>0</v>
      </c>
      <c r="N9" s="47">
        <f>RANK(M9,Egyéni!$N$3:$N$156,0)</f>
        <v>33</v>
      </c>
      <c r="O9" s="143"/>
      <c r="P9" s="144"/>
    </row>
    <row r="10" spans="1:16" ht="22.5" customHeight="1">
      <c r="A10" s="70"/>
      <c r="B10" s="72"/>
      <c r="C10" s="57"/>
      <c r="D10" s="44">
        <f t="shared" si="0"/>
        <v>0</v>
      </c>
      <c r="E10" s="57"/>
      <c r="F10" s="44">
        <f t="shared" si="1"/>
        <v>0</v>
      </c>
      <c r="G10" s="57"/>
      <c r="H10" s="44">
        <f t="shared" si="2"/>
        <v>0</v>
      </c>
      <c r="I10" s="57"/>
      <c r="J10" s="44">
        <f t="shared" si="3"/>
        <v>0</v>
      </c>
      <c r="K10" s="61"/>
      <c r="L10" s="44">
        <f>IF(K10&lt;fiú!$D$2,0,VLOOKUP(K10,hfut,3,TRUE))</f>
        <v>0</v>
      </c>
      <c r="M10" s="30">
        <f t="shared" si="4"/>
        <v>0</v>
      </c>
      <c r="N10" s="47">
        <f>RANK(M10,Egyéni!$N$3:$N$156,0)</f>
        <v>33</v>
      </c>
      <c r="O10" s="143"/>
      <c r="P10" s="144"/>
    </row>
    <row r="11" spans="1:16" ht="22.5" customHeight="1">
      <c r="A11" s="70"/>
      <c r="B11" s="72"/>
      <c r="C11" s="57"/>
      <c r="D11" s="44">
        <f t="shared" si="0"/>
        <v>0</v>
      </c>
      <c r="E11" s="57"/>
      <c r="F11" s="44">
        <f t="shared" si="1"/>
        <v>0</v>
      </c>
      <c r="G11" s="57"/>
      <c r="H11" s="44">
        <f t="shared" si="2"/>
        <v>0</v>
      </c>
      <c r="I11" s="57"/>
      <c r="J11" s="44">
        <f t="shared" si="3"/>
        <v>0</v>
      </c>
      <c r="K11" s="61"/>
      <c r="L11" s="44">
        <f>IF(K11&lt;fiú!$D$2,0,VLOOKUP(K11,hfut,3,TRUE))</f>
        <v>0</v>
      </c>
      <c r="M11" s="30">
        <f t="shared" si="4"/>
        <v>0</v>
      </c>
      <c r="N11" s="47">
        <f>RANK(M11,Egyéni!$N$3:$N$156,0)</f>
        <v>33</v>
      </c>
      <c r="O11" s="143"/>
      <c r="P11" s="144"/>
    </row>
    <row r="12" spans="1:16" ht="22.5" customHeight="1">
      <c r="A12" s="70"/>
      <c r="B12" s="72"/>
      <c r="C12" s="57"/>
      <c r="D12" s="44">
        <f t="shared" si="0"/>
        <v>0</v>
      </c>
      <c r="E12" s="57"/>
      <c r="F12" s="44">
        <f t="shared" si="1"/>
        <v>0</v>
      </c>
      <c r="G12" s="57"/>
      <c r="H12" s="44">
        <f t="shared" si="2"/>
        <v>0</v>
      </c>
      <c r="I12" s="57"/>
      <c r="J12" s="44">
        <f t="shared" si="3"/>
        <v>0</v>
      </c>
      <c r="K12" s="61"/>
      <c r="L12" s="44">
        <f>IF(K12&lt;fiú!$D$2,0,VLOOKUP(K12,hfut,3,TRUE))</f>
        <v>0</v>
      </c>
      <c r="M12" s="30">
        <f t="shared" si="4"/>
        <v>0</v>
      </c>
      <c r="N12" s="47">
        <f>RANK(M12,Egyéni!$N$3:$N$156,0)</f>
        <v>33</v>
      </c>
      <c r="O12" s="143"/>
      <c r="P12" s="144"/>
    </row>
    <row r="13" spans="1:16" ht="22.5" customHeight="1">
      <c r="A13" s="70"/>
      <c r="B13" s="72"/>
      <c r="C13" s="57"/>
      <c r="D13" s="44">
        <f t="shared" si="0"/>
        <v>0</v>
      </c>
      <c r="E13" s="57"/>
      <c r="F13" s="44">
        <f t="shared" si="1"/>
        <v>0</v>
      </c>
      <c r="G13" s="57"/>
      <c r="H13" s="44">
        <f t="shared" si="2"/>
        <v>0</v>
      </c>
      <c r="I13" s="57"/>
      <c r="J13" s="44">
        <f t="shared" si="3"/>
        <v>0</v>
      </c>
      <c r="K13" s="61"/>
      <c r="L13" s="44">
        <f>IF(K13&lt;fiú!$D$2,0,VLOOKUP(K13,hfut,3,TRUE))</f>
        <v>0</v>
      </c>
      <c r="M13" s="30">
        <f t="shared" si="4"/>
        <v>0</v>
      </c>
      <c r="N13" s="47">
        <f>RANK(M13,Egyéni!$N$3:$N$156,0)</f>
        <v>33</v>
      </c>
      <c r="O13" s="143"/>
      <c r="P13" s="144"/>
    </row>
    <row r="14" spans="1:16" ht="22.5" customHeight="1">
      <c r="A14" s="70"/>
      <c r="B14" s="72"/>
      <c r="C14" s="57"/>
      <c r="D14" s="44">
        <f t="shared" si="0"/>
        <v>0</v>
      </c>
      <c r="E14" s="57"/>
      <c r="F14" s="44">
        <f t="shared" si="1"/>
        <v>0</v>
      </c>
      <c r="G14" s="57"/>
      <c r="H14" s="44">
        <f t="shared" si="2"/>
        <v>0</v>
      </c>
      <c r="I14" s="57"/>
      <c r="J14" s="44">
        <f t="shared" si="3"/>
        <v>0</v>
      </c>
      <c r="K14" s="61"/>
      <c r="L14" s="44">
        <f>IF(K14&lt;fiú!$D$2,0,VLOOKUP(K14,hfut,3,TRUE))</f>
        <v>0</v>
      </c>
      <c r="M14" s="30">
        <f t="shared" si="4"/>
        <v>0</v>
      </c>
      <c r="N14" s="47">
        <f>RANK(M14,Egyéni!$N$3:$N$156,0)</f>
        <v>33</v>
      </c>
      <c r="O14" s="143"/>
      <c r="P14" s="144"/>
    </row>
    <row r="15" spans="1:16" ht="22.5" customHeight="1">
      <c r="A15" s="70"/>
      <c r="B15" s="72"/>
      <c r="C15" s="57"/>
      <c r="D15" s="44">
        <f t="shared" si="0"/>
        <v>0</v>
      </c>
      <c r="E15" s="57"/>
      <c r="F15" s="44">
        <f t="shared" si="1"/>
        <v>0</v>
      </c>
      <c r="G15" s="57"/>
      <c r="H15" s="44">
        <f t="shared" si="2"/>
        <v>0</v>
      </c>
      <c r="I15" s="57"/>
      <c r="J15" s="44">
        <f t="shared" si="3"/>
        <v>0</v>
      </c>
      <c r="K15" s="61"/>
      <c r="L15" s="44">
        <f>IF(K15&lt;fiú!$D$2,0,VLOOKUP(K15,hfut,3,TRUE))</f>
        <v>0</v>
      </c>
      <c r="M15" s="30">
        <f t="shared" si="4"/>
        <v>0</v>
      </c>
      <c r="N15" s="47">
        <f>RANK(M15,Egyéni!$N$3:$N$156,0)</f>
        <v>33</v>
      </c>
      <c r="O15" s="143"/>
      <c r="P15" s="144"/>
    </row>
    <row r="16" spans="1:16" ht="22.5" customHeight="1">
      <c r="A16" s="70"/>
      <c r="B16" s="72"/>
      <c r="C16" s="57"/>
      <c r="D16" s="44">
        <f t="shared" si="0"/>
        <v>0</v>
      </c>
      <c r="E16" s="57"/>
      <c r="F16" s="44">
        <f t="shared" si="1"/>
        <v>0</v>
      </c>
      <c r="G16" s="57"/>
      <c r="H16" s="44">
        <f t="shared" si="2"/>
        <v>0</v>
      </c>
      <c r="I16" s="57"/>
      <c r="J16" s="44">
        <f t="shared" si="3"/>
        <v>0</v>
      </c>
      <c r="K16" s="61"/>
      <c r="L16" s="44">
        <f>IF(K16&lt;fiú!$D$2,0,VLOOKUP(K16,hfut,3,TRUE))</f>
        <v>0</v>
      </c>
      <c r="M16" s="30">
        <f t="shared" si="4"/>
        <v>0</v>
      </c>
      <c r="N16" s="47">
        <f>RANK(M16,Egyéni!$N$3:$N$156,0)</f>
        <v>33</v>
      </c>
      <c r="O16" s="143"/>
      <c r="P16" s="144"/>
    </row>
    <row r="17" spans="1:16" ht="22.5" customHeight="1">
      <c r="A17" s="70"/>
      <c r="B17" s="72"/>
      <c r="C17" s="57"/>
      <c r="D17" s="44">
        <f t="shared" si="0"/>
        <v>0</v>
      </c>
      <c r="E17" s="57"/>
      <c r="F17" s="44">
        <f t="shared" si="1"/>
        <v>0</v>
      </c>
      <c r="G17" s="57"/>
      <c r="H17" s="44">
        <f t="shared" si="2"/>
        <v>0</v>
      </c>
      <c r="I17" s="57"/>
      <c r="J17" s="44">
        <f t="shared" si="3"/>
        <v>0</v>
      </c>
      <c r="K17" s="61"/>
      <c r="L17" s="44">
        <f>IF(K17&lt;fiú!$D$2,0,VLOOKUP(K17,hfut,3,TRUE))</f>
        <v>0</v>
      </c>
      <c r="M17" s="30">
        <f t="shared" si="4"/>
        <v>0</v>
      </c>
      <c r="N17" s="47">
        <f>RANK(M17,Egyéni!$N$3:$N$156,0)</f>
        <v>33</v>
      </c>
      <c r="O17" s="143"/>
      <c r="P17" s="144"/>
    </row>
    <row r="18" spans="1:16" ht="22.5" customHeight="1">
      <c r="A18" s="70"/>
      <c r="B18" s="72"/>
      <c r="C18" s="57"/>
      <c r="D18" s="44">
        <f t="shared" si="0"/>
        <v>0</v>
      </c>
      <c r="E18" s="57"/>
      <c r="F18" s="44">
        <f t="shared" si="1"/>
        <v>0</v>
      </c>
      <c r="G18" s="57"/>
      <c r="H18" s="44">
        <f t="shared" si="2"/>
        <v>0</v>
      </c>
      <c r="I18" s="57"/>
      <c r="J18" s="44">
        <f t="shared" si="3"/>
        <v>0</v>
      </c>
      <c r="K18" s="61"/>
      <c r="L18" s="44">
        <f>IF(K18&lt;fiú!$D$2,0,VLOOKUP(K18,hfut,3,TRUE))</f>
        <v>0</v>
      </c>
      <c r="M18" s="30">
        <f t="shared" si="4"/>
        <v>0</v>
      </c>
      <c r="N18" s="47">
        <f>RANK(M18,Egyéni!$N$3:$N$156,0)</f>
        <v>33</v>
      </c>
      <c r="O18" s="143"/>
      <c r="P18" s="144"/>
    </row>
    <row r="19" spans="1:16" ht="22.5" customHeight="1">
      <c r="A19" s="70"/>
      <c r="B19" s="72"/>
      <c r="C19" s="57"/>
      <c r="D19" s="44">
        <f t="shared" si="0"/>
        <v>0</v>
      </c>
      <c r="E19" s="57"/>
      <c r="F19" s="44">
        <f t="shared" si="1"/>
        <v>0</v>
      </c>
      <c r="G19" s="57"/>
      <c r="H19" s="44">
        <f t="shared" si="2"/>
        <v>0</v>
      </c>
      <c r="I19" s="57"/>
      <c r="J19" s="44">
        <f t="shared" si="3"/>
        <v>0</v>
      </c>
      <c r="K19" s="61"/>
      <c r="L19" s="44">
        <f>IF(K19&lt;fiú!$D$2,0,VLOOKUP(K19,hfut,3,TRUE))</f>
        <v>0</v>
      </c>
      <c r="M19" s="30">
        <f t="shared" si="4"/>
        <v>0</v>
      </c>
      <c r="N19" s="47">
        <f>RANK(M19,Egyéni!$N$3:$N$156,0)</f>
        <v>33</v>
      </c>
      <c r="O19" s="143"/>
      <c r="P19" s="144"/>
    </row>
    <row r="20" spans="1:16" ht="22.5" customHeight="1">
      <c r="A20" s="70"/>
      <c r="B20" s="72"/>
      <c r="C20" s="57"/>
      <c r="D20" s="44">
        <f t="shared" si="0"/>
        <v>0</v>
      </c>
      <c r="E20" s="57"/>
      <c r="F20" s="44">
        <f t="shared" si="1"/>
        <v>0</v>
      </c>
      <c r="G20" s="57"/>
      <c r="H20" s="44">
        <f t="shared" si="2"/>
        <v>0</v>
      </c>
      <c r="I20" s="57"/>
      <c r="J20" s="44">
        <f t="shared" si="3"/>
        <v>0</v>
      </c>
      <c r="K20" s="61"/>
      <c r="L20" s="44">
        <f>IF(K20&lt;fiú!$D$2,0,VLOOKUP(K20,hfut,3,TRUE))</f>
        <v>0</v>
      </c>
      <c r="M20" s="30">
        <f t="shared" si="4"/>
        <v>0</v>
      </c>
      <c r="N20" s="47">
        <f>RANK(M20,Egyéni!$N$3:$N$156,0)</f>
        <v>33</v>
      </c>
      <c r="O20" s="143"/>
      <c r="P20" s="144"/>
    </row>
    <row r="21" spans="1:16" ht="22.5" customHeight="1">
      <c r="A21" s="56"/>
      <c r="B21" s="73"/>
      <c r="C21" s="57"/>
      <c r="D21" s="44">
        <f t="shared" si="0"/>
        <v>0</v>
      </c>
      <c r="E21" s="57"/>
      <c r="F21" s="44">
        <f t="shared" si="1"/>
        <v>0</v>
      </c>
      <c r="G21" s="57"/>
      <c r="H21" s="44">
        <f t="shared" si="2"/>
        <v>0</v>
      </c>
      <c r="I21" s="57"/>
      <c r="J21" s="44">
        <f t="shared" si="3"/>
        <v>0</v>
      </c>
      <c r="K21" s="61"/>
      <c r="L21" s="44">
        <f>IF(K21&lt;fiú!$D$2,0,VLOOKUP(K21,hfut,3,TRUE))</f>
        <v>0</v>
      </c>
      <c r="M21" s="30">
        <f t="shared" si="4"/>
        <v>0</v>
      </c>
      <c r="N21" s="47">
        <f>RANK(M21,Egyéni!$N$3:$N$156,0)</f>
        <v>33</v>
      </c>
      <c r="O21" s="143"/>
      <c r="P21" s="144"/>
    </row>
    <row r="22" spans="1:16" ht="22.5" customHeight="1">
      <c r="A22" s="56"/>
      <c r="B22" s="73"/>
      <c r="C22" s="57"/>
      <c r="D22" s="44">
        <f t="shared" si="0"/>
        <v>0</v>
      </c>
      <c r="E22" s="57"/>
      <c r="F22" s="44">
        <f t="shared" si="1"/>
        <v>0</v>
      </c>
      <c r="G22" s="57"/>
      <c r="H22" s="44">
        <f t="shared" si="2"/>
        <v>0</v>
      </c>
      <c r="I22" s="57"/>
      <c r="J22" s="44">
        <f t="shared" si="3"/>
        <v>0</v>
      </c>
      <c r="K22" s="61"/>
      <c r="L22" s="44">
        <f>IF(K22&lt;fiú!$D$2,0,VLOOKUP(K22,hfut,3,TRUE))</f>
        <v>0</v>
      </c>
      <c r="M22" s="30">
        <f t="shared" si="4"/>
        <v>0</v>
      </c>
      <c r="N22" s="47">
        <f>RANK(M22,Egyéni!$N$3:$N$156,0)</f>
        <v>33</v>
      </c>
      <c r="O22" s="143"/>
      <c r="P22" s="144"/>
    </row>
    <row r="23" spans="1:16" ht="22.5" customHeight="1">
      <c r="A23" s="56"/>
      <c r="B23" s="73"/>
      <c r="C23" s="57"/>
      <c r="D23" s="44">
        <f t="shared" si="0"/>
        <v>0</v>
      </c>
      <c r="E23" s="57"/>
      <c r="F23" s="44">
        <f t="shared" si="1"/>
        <v>0</v>
      </c>
      <c r="G23" s="57"/>
      <c r="H23" s="44">
        <f t="shared" si="2"/>
        <v>0</v>
      </c>
      <c r="I23" s="57"/>
      <c r="J23" s="44">
        <f t="shared" si="3"/>
        <v>0</v>
      </c>
      <c r="K23" s="61"/>
      <c r="L23" s="44">
        <f>IF(K23&lt;fiú!$D$2,0,VLOOKUP(K23,hfut,3,TRUE))</f>
        <v>0</v>
      </c>
      <c r="M23" s="30">
        <f t="shared" si="4"/>
        <v>0</v>
      </c>
      <c r="N23" s="47">
        <f>RANK(M23,Egyéni!$N$3:$N$156,0)</f>
        <v>33</v>
      </c>
      <c r="O23" s="143"/>
      <c r="P23" s="144"/>
    </row>
    <row r="24" spans="1:16" ht="22.5" customHeight="1">
      <c r="A24" s="56"/>
      <c r="B24" s="73"/>
      <c r="C24" s="57"/>
      <c r="D24" s="44">
        <f t="shared" si="0"/>
        <v>0</v>
      </c>
      <c r="E24" s="57"/>
      <c r="F24" s="44">
        <f t="shared" si="1"/>
        <v>0</v>
      </c>
      <c r="G24" s="57"/>
      <c r="H24" s="44">
        <f t="shared" si="2"/>
        <v>0</v>
      </c>
      <c r="I24" s="57"/>
      <c r="J24" s="44">
        <f t="shared" si="3"/>
        <v>0</v>
      </c>
      <c r="K24" s="61"/>
      <c r="L24" s="44">
        <f>IF(K24&lt;fiú!$D$2,0,VLOOKUP(K24,hfut,3,TRUE))</f>
        <v>0</v>
      </c>
      <c r="M24" s="30">
        <f t="shared" si="4"/>
        <v>0</v>
      </c>
      <c r="N24" s="47">
        <f>RANK(M24,Egyéni!$N$3:$N$156,0)</f>
        <v>33</v>
      </c>
      <c r="O24" s="143"/>
      <c r="P24" s="144"/>
    </row>
    <row r="25" spans="1:16" ht="22.5" customHeight="1" thickBot="1">
      <c r="A25" s="58"/>
      <c r="B25" s="74"/>
      <c r="C25" s="59"/>
      <c r="D25" s="45">
        <f t="shared" si="0"/>
        <v>0</v>
      </c>
      <c r="E25" s="59"/>
      <c r="F25" s="45">
        <f t="shared" si="1"/>
        <v>0</v>
      </c>
      <c r="G25" s="59"/>
      <c r="H25" s="45">
        <f t="shared" si="2"/>
        <v>0</v>
      </c>
      <c r="I25" s="59"/>
      <c r="J25" s="45">
        <f t="shared" si="3"/>
        <v>0</v>
      </c>
      <c r="K25" s="62"/>
      <c r="L25" s="45">
        <f>IF(K25&lt;fiú!$D$2,0,VLOOKUP(K25,hfut,3,TRUE))</f>
        <v>0</v>
      </c>
      <c r="M25" s="32">
        <f t="shared" si="4"/>
        <v>0</v>
      </c>
      <c r="N25" s="48">
        <f>RANK(M25,Egyéni!$N$3:$N$156,0)</f>
        <v>33</v>
      </c>
      <c r="O25" s="156"/>
      <c r="P25" s="157"/>
    </row>
    <row r="26" spans="3:12" ht="19.5" customHeight="1" thickBot="1">
      <c r="C26" s="54"/>
      <c r="D26" s="2"/>
      <c r="E26" s="1"/>
      <c r="F26" s="2"/>
      <c r="G26" s="1"/>
      <c r="H26" s="2"/>
      <c r="I26" s="2"/>
      <c r="J26" s="2"/>
      <c r="K26" s="2"/>
      <c r="L26" s="2"/>
    </row>
    <row r="27" spans="1:16" ht="19.5" customHeight="1" thickBot="1">
      <c r="A27" s="164" t="s">
        <v>181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  <c r="O27" s="160">
        <f>RANK(O29,Csapat!$C$3:P30,0)</f>
        <v>5</v>
      </c>
      <c r="P27" s="161"/>
    </row>
    <row r="28" spans="1:16" ht="19.5" customHeight="1" thickBot="1">
      <c r="A28" s="34" t="s">
        <v>0</v>
      </c>
      <c r="B28" s="35" t="s">
        <v>1</v>
      </c>
      <c r="C28" s="145" t="s">
        <v>174</v>
      </c>
      <c r="D28" s="145"/>
      <c r="E28" s="163" t="s">
        <v>2</v>
      </c>
      <c r="F28" s="163"/>
      <c r="G28" s="163" t="s">
        <v>7</v>
      </c>
      <c r="H28" s="163"/>
      <c r="I28" s="146" t="s">
        <v>175</v>
      </c>
      <c r="J28" s="147"/>
      <c r="K28" s="146" t="s">
        <v>169</v>
      </c>
      <c r="L28" s="147"/>
      <c r="M28" s="35" t="s">
        <v>5</v>
      </c>
      <c r="N28" s="36" t="s">
        <v>6</v>
      </c>
      <c r="O28" s="162"/>
      <c r="P28" s="142"/>
    </row>
    <row r="29" spans="1:16" ht="19.5" customHeight="1">
      <c r="A29" s="63" t="s">
        <v>182</v>
      </c>
      <c r="B29" s="72">
        <v>2001</v>
      </c>
      <c r="C29" s="119">
        <v>13.21</v>
      </c>
      <c r="D29" s="33">
        <f aca="true" t="shared" si="5" ref="D29:D34">IF(C29&lt;6.19,0,VLOOKUP(C29,rfut,5,TRUE))</f>
        <v>173</v>
      </c>
      <c r="E29" s="119">
        <v>4.75</v>
      </c>
      <c r="F29" s="44">
        <f aca="true" t="shared" si="6" ref="F29:F34">IF(E29&lt;1.79,0,VLOOKUP(E29,távol,4,TRUE))</f>
        <v>135</v>
      </c>
      <c r="G29" s="122">
        <v>40.34</v>
      </c>
      <c r="H29" s="33">
        <f aca="true" t="shared" si="7" ref="H29:H34">IF(G29&lt;4,0,VLOOKUP(G29,kisl,2,TRUE))</f>
        <v>104</v>
      </c>
      <c r="I29" s="125">
        <v>7.26</v>
      </c>
      <c r="J29" s="42">
        <f aca="true" t="shared" si="8" ref="J29:J34">IF(I29&lt;3,0,VLOOKUP(I29,súly,3,TRUE))</f>
        <v>76</v>
      </c>
      <c r="K29" s="128">
        <v>0.0018903935185185185</v>
      </c>
      <c r="L29" s="44">
        <f>IF(K29&lt;fiú!$D$2,0,VLOOKUP(K29,hfut,3,TRUE))</f>
        <v>136</v>
      </c>
      <c r="M29" s="30">
        <f aca="true" t="shared" si="9" ref="M29:M34">SUM(D29,F29,H29,L29,J29)</f>
        <v>624</v>
      </c>
      <c r="N29" s="46">
        <f>RANK(M29,Egyéni!$N$3:$N$156,0)</f>
        <v>18</v>
      </c>
      <c r="O29" s="152">
        <f>SUM(M29:M34)-MIN(M29:M34)</f>
        <v>3018</v>
      </c>
      <c r="P29" s="153"/>
    </row>
    <row r="30" spans="1:16" ht="19.5" customHeight="1">
      <c r="A30" s="56" t="s">
        <v>183</v>
      </c>
      <c r="B30" s="73">
        <v>2001</v>
      </c>
      <c r="C30" s="120">
        <v>14.38</v>
      </c>
      <c r="D30" s="29">
        <f t="shared" si="5"/>
        <v>133</v>
      </c>
      <c r="E30" s="120">
        <v>4.3</v>
      </c>
      <c r="F30" s="44">
        <f t="shared" si="6"/>
        <v>113</v>
      </c>
      <c r="G30" s="123">
        <v>37.13</v>
      </c>
      <c r="H30" s="29">
        <f t="shared" si="7"/>
        <v>94</v>
      </c>
      <c r="I30" s="126">
        <v>8.38</v>
      </c>
      <c r="J30" s="44">
        <f t="shared" si="8"/>
        <v>97</v>
      </c>
      <c r="K30" s="129">
        <v>0.0018182870370370369</v>
      </c>
      <c r="L30" s="44">
        <f>IF(K30&lt;fiú!$D$2,0,VLOOKUP(K30,hfut,3,TRUE))</f>
        <v>150</v>
      </c>
      <c r="M30" s="30">
        <f t="shared" si="9"/>
        <v>587</v>
      </c>
      <c r="N30" s="47">
        <f>RANK(M30,Egyéni!$N$3:$N$156,0)</f>
        <v>26</v>
      </c>
      <c r="O30" s="154"/>
      <c r="P30" s="155"/>
    </row>
    <row r="31" spans="1:16" ht="19.5" customHeight="1">
      <c r="A31" s="56" t="s">
        <v>184</v>
      </c>
      <c r="B31" s="73">
        <v>2001</v>
      </c>
      <c r="C31" s="120">
        <v>12.62</v>
      </c>
      <c r="D31" s="29">
        <f t="shared" si="5"/>
        <v>194</v>
      </c>
      <c r="E31" s="120">
        <v>4.43</v>
      </c>
      <c r="F31" s="44">
        <f t="shared" si="6"/>
        <v>119</v>
      </c>
      <c r="G31" s="123">
        <v>31.73</v>
      </c>
      <c r="H31" s="29">
        <f t="shared" si="7"/>
        <v>78</v>
      </c>
      <c r="I31" s="126">
        <v>6.91</v>
      </c>
      <c r="J31" s="44">
        <f t="shared" si="8"/>
        <v>69</v>
      </c>
      <c r="K31" s="129">
        <v>0.002030208333333333</v>
      </c>
      <c r="L31" s="44">
        <f>IF(K31&lt;fiú!$D$2,0,VLOOKUP(K31,hfut,3,TRUE))</f>
        <v>109</v>
      </c>
      <c r="M31" s="30">
        <f t="shared" si="9"/>
        <v>569</v>
      </c>
      <c r="N31" s="47">
        <f>RANK(M31,Egyéni!$N$3:$N$156,0)</f>
        <v>29</v>
      </c>
      <c r="O31" s="154"/>
      <c r="P31" s="155"/>
    </row>
    <row r="32" spans="1:16" ht="19.5" customHeight="1">
      <c r="A32" s="56" t="s">
        <v>185</v>
      </c>
      <c r="B32" s="73">
        <v>2002</v>
      </c>
      <c r="C32" s="120">
        <v>14.19</v>
      </c>
      <c r="D32" s="29">
        <f t="shared" si="5"/>
        <v>139</v>
      </c>
      <c r="E32" s="120">
        <v>4.23</v>
      </c>
      <c r="F32" s="44">
        <f t="shared" si="6"/>
        <v>109</v>
      </c>
      <c r="G32" s="123">
        <v>44.15</v>
      </c>
      <c r="H32" s="29">
        <f t="shared" si="7"/>
        <v>117</v>
      </c>
      <c r="I32" s="126">
        <v>8.42</v>
      </c>
      <c r="J32" s="44">
        <f t="shared" si="8"/>
        <v>98</v>
      </c>
      <c r="K32" s="129">
        <v>0.0021697916666666667</v>
      </c>
      <c r="L32" s="44">
        <f>IF(K32&lt;fiú!$D$2,0,VLOOKUP(K32,hfut,3,TRUE))</f>
        <v>83</v>
      </c>
      <c r="M32" s="30">
        <f t="shared" si="9"/>
        <v>546</v>
      </c>
      <c r="N32" s="47">
        <f>RANK(M32,Egyéni!$N$3:$N$156,0)</f>
        <v>31</v>
      </c>
      <c r="O32" s="154"/>
      <c r="P32" s="155"/>
    </row>
    <row r="33" spans="1:16" ht="19.5" customHeight="1">
      <c r="A33" s="56" t="s">
        <v>186</v>
      </c>
      <c r="B33" s="73">
        <v>2001</v>
      </c>
      <c r="C33" s="120">
        <v>13.46</v>
      </c>
      <c r="D33" s="29">
        <f t="shared" si="5"/>
        <v>164</v>
      </c>
      <c r="E33" s="120">
        <v>4.82</v>
      </c>
      <c r="F33" s="44">
        <f t="shared" si="6"/>
        <v>139</v>
      </c>
      <c r="G33" s="123">
        <v>46.52</v>
      </c>
      <c r="H33" s="29">
        <f t="shared" si="7"/>
        <v>124</v>
      </c>
      <c r="I33" s="126">
        <v>9.82</v>
      </c>
      <c r="J33" s="44">
        <f t="shared" si="8"/>
        <v>127</v>
      </c>
      <c r="K33" s="129">
        <v>0.0018797453703703704</v>
      </c>
      <c r="L33" s="44">
        <f>IF(K33&lt;fiú!$D$2,0,VLOOKUP(K33,hfut,3,TRUE))</f>
        <v>138</v>
      </c>
      <c r="M33" s="30">
        <f t="shared" si="9"/>
        <v>692</v>
      </c>
      <c r="N33" s="47">
        <f>RANK(M33,Egyéni!$N$3:$N$156,0)</f>
        <v>10</v>
      </c>
      <c r="O33" s="51"/>
      <c r="P33" s="52"/>
    </row>
    <row r="34" spans="1:16" ht="19.5" customHeight="1" thickBot="1">
      <c r="A34" s="58"/>
      <c r="B34" s="74"/>
      <c r="C34" s="59"/>
      <c r="D34" s="31">
        <f t="shared" si="5"/>
        <v>0</v>
      </c>
      <c r="E34" s="116"/>
      <c r="F34" s="45">
        <f t="shared" si="6"/>
        <v>0</v>
      </c>
      <c r="G34" s="67"/>
      <c r="H34" s="31">
        <f t="shared" si="7"/>
        <v>0</v>
      </c>
      <c r="I34" s="67"/>
      <c r="J34" s="45">
        <f t="shared" si="8"/>
        <v>0</v>
      </c>
      <c r="K34" s="62"/>
      <c r="L34" s="45">
        <f>IF(K34&lt;fiú!$D$2,0,VLOOKUP(K34,hfut,3,TRUE))</f>
        <v>0</v>
      </c>
      <c r="M34" s="32">
        <f t="shared" si="9"/>
        <v>0</v>
      </c>
      <c r="N34" s="49">
        <f>RANK(M34,Egyéni!$N$3:$N$156,0)</f>
        <v>33</v>
      </c>
      <c r="O34" s="167"/>
      <c r="P34" s="168"/>
    </row>
    <row r="35" ht="19.5" customHeight="1"/>
    <row r="36" ht="19.5" customHeight="1" thickBot="1"/>
    <row r="37" spans="1:16" ht="19.5" customHeight="1" thickBot="1">
      <c r="A37" s="169" t="s">
        <v>207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60">
        <f>RANK(O39,Csapat!$C$3:P40,0)</f>
        <v>1</v>
      </c>
      <c r="P37" s="161"/>
    </row>
    <row r="38" spans="1:16" ht="19.5" customHeight="1" thickBot="1">
      <c r="A38" s="34" t="s">
        <v>0</v>
      </c>
      <c r="B38" s="35" t="s">
        <v>1</v>
      </c>
      <c r="C38" s="145" t="s">
        <v>174</v>
      </c>
      <c r="D38" s="145"/>
      <c r="E38" s="163" t="s">
        <v>2</v>
      </c>
      <c r="F38" s="163"/>
      <c r="G38" s="163" t="s">
        <v>7</v>
      </c>
      <c r="H38" s="163"/>
      <c r="I38" s="146" t="s">
        <v>175</v>
      </c>
      <c r="J38" s="147"/>
      <c r="K38" s="146" t="s">
        <v>169</v>
      </c>
      <c r="L38" s="147"/>
      <c r="M38" s="35" t="s">
        <v>5</v>
      </c>
      <c r="N38" s="36" t="s">
        <v>6</v>
      </c>
      <c r="O38" s="162"/>
      <c r="P38" s="142"/>
    </row>
    <row r="39" spans="1:16" ht="19.5" customHeight="1">
      <c r="A39" s="131" t="s">
        <v>208</v>
      </c>
      <c r="B39" s="132">
        <v>2001</v>
      </c>
      <c r="C39" s="119">
        <v>12.5</v>
      </c>
      <c r="D39" s="33">
        <f aca="true" t="shared" si="10" ref="D39:D44">IF(C39&lt;6.19,0,VLOOKUP(C39,rfut,5,TRUE))</f>
        <v>198</v>
      </c>
      <c r="E39" s="119">
        <v>4.87</v>
      </c>
      <c r="F39" s="44">
        <f aca="true" t="shared" si="11" ref="F39:F44">IF(E39&lt;1.79,0,VLOOKUP(E39,távol,4,TRUE))</f>
        <v>142</v>
      </c>
      <c r="G39" s="122">
        <v>32.23</v>
      </c>
      <c r="H39" s="33">
        <f aca="true" t="shared" si="12" ref="H39:H44">IF(G39&lt;4,0,VLOOKUP(G39,kisl,2,TRUE))</f>
        <v>79</v>
      </c>
      <c r="I39" s="125">
        <v>7.55</v>
      </c>
      <c r="J39" s="42">
        <f aca="true" t="shared" si="13" ref="J39:J44">IF(I39&lt;3,0,VLOOKUP(I39,súly,3,TRUE))</f>
        <v>81</v>
      </c>
      <c r="K39" s="128">
        <v>0.0018371527777777778</v>
      </c>
      <c r="L39" s="44">
        <f>IF(K39&lt;fiú!$D$2,0,VLOOKUP(K39,hfut,3,TRUE))</f>
        <v>146</v>
      </c>
      <c r="M39" s="30">
        <f aca="true" t="shared" si="14" ref="M39:M44">SUM(D39,F39,H39,L39,J39)</f>
        <v>646</v>
      </c>
      <c r="N39" s="46">
        <f>RANK(M39,Egyéni!$N$3:$N$156,0)</f>
        <v>14</v>
      </c>
      <c r="O39" s="152">
        <f>SUM(M39:M44)-MIN(M39:M44)</f>
        <v>3459</v>
      </c>
      <c r="P39" s="153"/>
    </row>
    <row r="40" spans="1:16" ht="19.5" customHeight="1" thickBot="1">
      <c r="A40" s="131" t="s">
        <v>209</v>
      </c>
      <c r="B40" s="133">
        <v>2002</v>
      </c>
      <c r="C40" s="139">
        <v>12.75</v>
      </c>
      <c r="D40" s="29">
        <f t="shared" si="10"/>
        <v>189</v>
      </c>
      <c r="E40" s="139">
        <v>4.85</v>
      </c>
      <c r="F40" s="44">
        <f t="shared" si="11"/>
        <v>141</v>
      </c>
      <c r="G40" s="138">
        <v>36.23</v>
      </c>
      <c r="H40" s="29">
        <f t="shared" si="12"/>
        <v>91</v>
      </c>
      <c r="I40" s="137">
        <v>8.69</v>
      </c>
      <c r="J40" s="44">
        <f t="shared" si="13"/>
        <v>103</v>
      </c>
      <c r="K40" s="136">
        <v>0.0017516203703703702</v>
      </c>
      <c r="L40" s="44">
        <f>IF(K40&lt;fiú!$D$2,0,VLOOKUP(K40,hfut,3,TRUE))</f>
        <v>165</v>
      </c>
      <c r="M40" s="30">
        <f t="shared" si="14"/>
        <v>689</v>
      </c>
      <c r="N40" s="47">
        <f>RANK(M40,Egyéni!$N$3:$N$156,0)</f>
        <v>11</v>
      </c>
      <c r="O40" s="154"/>
      <c r="P40" s="155"/>
    </row>
    <row r="41" spans="1:16" ht="19.5" customHeight="1">
      <c r="A41" s="131" t="s">
        <v>218</v>
      </c>
      <c r="B41" s="133">
        <v>2001</v>
      </c>
      <c r="C41" s="119">
        <v>13.28</v>
      </c>
      <c r="D41" s="29">
        <f t="shared" si="10"/>
        <v>170</v>
      </c>
      <c r="E41" s="119">
        <v>4.88</v>
      </c>
      <c r="F41" s="44">
        <f t="shared" si="11"/>
        <v>142</v>
      </c>
      <c r="G41" s="122">
        <v>36.28</v>
      </c>
      <c r="H41" s="29">
        <f t="shared" si="12"/>
        <v>92</v>
      </c>
      <c r="I41" s="125">
        <v>7.47</v>
      </c>
      <c r="J41" s="44">
        <f t="shared" si="13"/>
        <v>80</v>
      </c>
      <c r="K41" s="128">
        <v>0.0019379629629629627</v>
      </c>
      <c r="L41" s="44">
        <f>IF(K41&lt;fiú!$D$2,0,VLOOKUP(K41,hfut,3,TRUE))</f>
        <v>127</v>
      </c>
      <c r="M41" s="30">
        <f t="shared" si="14"/>
        <v>611</v>
      </c>
      <c r="N41" s="47">
        <f>RANK(M41,Egyéni!$N$3:$N$156,0)</f>
        <v>21</v>
      </c>
      <c r="O41" s="154"/>
      <c r="P41" s="155"/>
    </row>
    <row r="42" spans="1:16" ht="19.5" customHeight="1">
      <c r="A42" s="131" t="s">
        <v>210</v>
      </c>
      <c r="B42" s="133">
        <v>2001</v>
      </c>
      <c r="C42" s="119">
        <v>12.98</v>
      </c>
      <c r="D42" s="29">
        <f t="shared" si="10"/>
        <v>181</v>
      </c>
      <c r="E42" s="119">
        <v>4.84</v>
      </c>
      <c r="F42" s="44">
        <f t="shared" si="11"/>
        <v>140</v>
      </c>
      <c r="G42" s="122">
        <v>37.63</v>
      </c>
      <c r="H42" s="29">
        <f t="shared" si="12"/>
        <v>96</v>
      </c>
      <c r="I42" s="125">
        <v>9.18</v>
      </c>
      <c r="J42" s="44">
        <f t="shared" si="13"/>
        <v>113</v>
      </c>
      <c r="K42" s="128">
        <v>0.0019274305555555555</v>
      </c>
      <c r="L42" s="44">
        <f>IF(K42&lt;fiú!$D$2,0,VLOOKUP(K42,hfut,3,TRUE))</f>
        <v>129</v>
      </c>
      <c r="M42" s="30">
        <f t="shared" si="14"/>
        <v>659</v>
      </c>
      <c r="N42" s="47">
        <f>RANK(M42,Egyéni!$N$3:$N$156,0)</f>
        <v>13</v>
      </c>
      <c r="O42" s="154"/>
      <c r="P42" s="155"/>
    </row>
    <row r="43" spans="1:16" ht="19.5" customHeight="1">
      <c r="A43" s="131" t="s">
        <v>217</v>
      </c>
      <c r="B43" s="133">
        <v>2001</v>
      </c>
      <c r="C43" s="57">
        <v>12.68</v>
      </c>
      <c r="D43" s="29">
        <f t="shared" si="10"/>
        <v>191</v>
      </c>
      <c r="E43" s="65">
        <v>4.98</v>
      </c>
      <c r="F43" s="44">
        <f t="shared" si="11"/>
        <v>147</v>
      </c>
      <c r="G43" s="122">
        <v>41.35</v>
      </c>
      <c r="H43" s="29">
        <f t="shared" si="12"/>
        <v>107</v>
      </c>
      <c r="I43" s="125">
        <v>8.68</v>
      </c>
      <c r="J43" s="44">
        <f t="shared" si="13"/>
        <v>103</v>
      </c>
      <c r="K43" s="128">
        <v>0.0017995370370370368</v>
      </c>
      <c r="L43" s="44">
        <f>IF(K43&lt;fiú!$D$2,0,VLOOKUP(K43,hfut,3,TRUE))</f>
        <v>154</v>
      </c>
      <c r="M43" s="30">
        <f t="shared" si="14"/>
        <v>702</v>
      </c>
      <c r="N43" s="47">
        <f>RANK(M43,Egyéni!$N$3:$N$156,0)</f>
        <v>6</v>
      </c>
      <c r="O43" s="51"/>
      <c r="P43" s="52"/>
    </row>
    <row r="44" spans="1:16" ht="19.5" customHeight="1" thickBot="1">
      <c r="A44" s="134" t="s">
        <v>211</v>
      </c>
      <c r="B44" s="135">
        <v>2001</v>
      </c>
      <c r="C44" s="119">
        <v>12.62</v>
      </c>
      <c r="D44" s="31">
        <f t="shared" si="10"/>
        <v>194</v>
      </c>
      <c r="E44" s="119">
        <v>5.01</v>
      </c>
      <c r="F44" s="45">
        <f t="shared" si="11"/>
        <v>149</v>
      </c>
      <c r="G44" s="122">
        <v>50.37</v>
      </c>
      <c r="H44" s="31">
        <f t="shared" si="12"/>
        <v>137</v>
      </c>
      <c r="I44" s="125">
        <v>9.78</v>
      </c>
      <c r="J44" s="45">
        <f t="shared" si="13"/>
        <v>126</v>
      </c>
      <c r="K44" s="128">
        <v>0.0017888888888888891</v>
      </c>
      <c r="L44" s="45">
        <f>IF(K44&lt;fiú!$D$2,0,VLOOKUP(K44,hfut,3,TRUE))</f>
        <v>157</v>
      </c>
      <c r="M44" s="32">
        <f t="shared" si="14"/>
        <v>763</v>
      </c>
      <c r="N44" s="49">
        <f>RANK(M44,Egyéni!$N$3:$N$156,0)</f>
        <v>2</v>
      </c>
      <c r="O44" s="167"/>
      <c r="P44" s="168"/>
    </row>
    <row r="45" ht="19.5" customHeight="1"/>
    <row r="46" ht="19.5" customHeight="1" thickBot="1"/>
    <row r="47" spans="1:16" ht="19.5" customHeight="1" thickBot="1">
      <c r="A47" s="164" t="s">
        <v>190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6"/>
      <c r="O47" s="160">
        <f>RANK(O49,Csapat!$C$3:P50,0)</f>
        <v>4</v>
      </c>
      <c r="P47" s="161"/>
    </row>
    <row r="48" spans="1:16" ht="19.5" customHeight="1" thickBot="1">
      <c r="A48" s="34" t="s">
        <v>0</v>
      </c>
      <c r="B48" s="35" t="s">
        <v>1</v>
      </c>
      <c r="C48" s="145" t="s">
        <v>174</v>
      </c>
      <c r="D48" s="145"/>
      <c r="E48" s="163" t="s">
        <v>2</v>
      </c>
      <c r="F48" s="163"/>
      <c r="G48" s="163" t="s">
        <v>7</v>
      </c>
      <c r="H48" s="163"/>
      <c r="I48" s="146" t="s">
        <v>175</v>
      </c>
      <c r="J48" s="147"/>
      <c r="K48" s="146" t="s">
        <v>169</v>
      </c>
      <c r="L48" s="147"/>
      <c r="M48" s="35" t="s">
        <v>5</v>
      </c>
      <c r="N48" s="36" t="s">
        <v>6</v>
      </c>
      <c r="O48" s="162"/>
      <c r="P48" s="142"/>
    </row>
    <row r="49" spans="1:16" ht="19.5" customHeight="1">
      <c r="A49" s="63" t="s">
        <v>191</v>
      </c>
      <c r="B49" s="72">
        <v>2002</v>
      </c>
      <c r="C49" s="55">
        <v>13.1</v>
      </c>
      <c r="D49" s="33">
        <f aca="true" t="shared" si="15" ref="D49:D54">IF(C49&lt;6.19,0,VLOOKUP(C49,rfut,5,TRUE))</f>
        <v>176</v>
      </c>
      <c r="E49" s="119">
        <v>4.3</v>
      </c>
      <c r="F49" s="44">
        <f aca="true" t="shared" si="16" ref="F49:F54">IF(E49&lt;1.79,0,VLOOKUP(E49,távol,4,TRUE))</f>
        <v>113</v>
      </c>
      <c r="G49" s="122">
        <v>33.97</v>
      </c>
      <c r="H49" s="33">
        <f aca="true" t="shared" si="17" ref="H49:H54">IF(G49&lt;4,0,VLOOKUP(G49,kisl,2,TRUE))</f>
        <v>85</v>
      </c>
      <c r="I49" s="125">
        <v>7.21</v>
      </c>
      <c r="J49" s="42">
        <f aca="true" t="shared" si="18" ref="J49:J54">IF(I49&lt;3,0,VLOOKUP(I49,súly,3,TRUE))</f>
        <v>75</v>
      </c>
      <c r="K49" s="128">
        <v>0.0018766203703703703</v>
      </c>
      <c r="L49" s="44">
        <f>IF(K49&lt;fiú!$D$2,0,VLOOKUP(K49,hfut,3,TRUE))</f>
        <v>139</v>
      </c>
      <c r="M49" s="30">
        <f aca="true" t="shared" si="19" ref="M49:M54">SUM(D49,F49,H49,L49,J49)</f>
        <v>588</v>
      </c>
      <c r="N49" s="46">
        <f>RANK(M49,Egyéni!$N$3:$N$156,0)</f>
        <v>25</v>
      </c>
      <c r="O49" s="152">
        <f>SUM(M49:M54)-MIN(M49:M54)</f>
        <v>3150</v>
      </c>
      <c r="P49" s="153"/>
    </row>
    <row r="50" spans="1:16" ht="19.5" customHeight="1">
      <c r="A50" s="56" t="s">
        <v>192</v>
      </c>
      <c r="B50" s="73">
        <v>2001</v>
      </c>
      <c r="C50" s="57">
        <v>14.13</v>
      </c>
      <c r="D50" s="29">
        <f t="shared" si="15"/>
        <v>141</v>
      </c>
      <c r="E50" s="120">
        <v>4.26</v>
      </c>
      <c r="F50" s="44">
        <f t="shared" si="16"/>
        <v>110</v>
      </c>
      <c r="G50" s="123">
        <v>43.31</v>
      </c>
      <c r="H50" s="29">
        <f t="shared" si="17"/>
        <v>114</v>
      </c>
      <c r="I50" s="126">
        <v>9.79</v>
      </c>
      <c r="J50" s="44">
        <f t="shared" si="18"/>
        <v>126</v>
      </c>
      <c r="K50" s="129">
        <v>0.0021479166666666665</v>
      </c>
      <c r="L50" s="44">
        <f>IF(K50&lt;fiú!$D$2,0,VLOOKUP(K50,hfut,3,TRUE))</f>
        <v>87</v>
      </c>
      <c r="M50" s="30">
        <f t="shared" si="19"/>
        <v>578</v>
      </c>
      <c r="N50" s="47">
        <f>RANK(M50,Egyéni!$N$3:$N$156,0)</f>
        <v>27</v>
      </c>
      <c r="O50" s="154"/>
      <c r="P50" s="155"/>
    </row>
    <row r="51" spans="1:16" ht="19.5" customHeight="1">
      <c r="A51" s="56" t="s">
        <v>193</v>
      </c>
      <c r="B51" s="73">
        <v>2002</v>
      </c>
      <c r="C51" s="57">
        <v>12.3</v>
      </c>
      <c r="D51" s="29">
        <f t="shared" si="15"/>
        <v>206</v>
      </c>
      <c r="E51" s="120">
        <v>4.98</v>
      </c>
      <c r="F51" s="44">
        <f t="shared" si="16"/>
        <v>147</v>
      </c>
      <c r="G51" s="123">
        <v>37.95</v>
      </c>
      <c r="H51" s="29">
        <f t="shared" si="17"/>
        <v>96</v>
      </c>
      <c r="I51" s="126">
        <v>8.77</v>
      </c>
      <c r="J51" s="44">
        <f t="shared" si="18"/>
        <v>105</v>
      </c>
      <c r="K51" s="129">
        <v>0.0018538194444444446</v>
      </c>
      <c r="L51" s="44">
        <f>IF(K51&lt;fiú!$D$2,0,VLOOKUP(K51,hfut,3,TRUE))</f>
        <v>143</v>
      </c>
      <c r="M51" s="30">
        <f t="shared" si="19"/>
        <v>697</v>
      </c>
      <c r="N51" s="47">
        <f>RANK(M51,Egyéni!$N$3:$N$156,0)</f>
        <v>9</v>
      </c>
      <c r="O51" s="154"/>
      <c r="P51" s="155"/>
    </row>
    <row r="52" spans="1:16" ht="19.5" customHeight="1">
      <c r="A52" s="56" t="s">
        <v>194</v>
      </c>
      <c r="B52" s="73">
        <v>2001</v>
      </c>
      <c r="C52" s="57">
        <v>13.82</v>
      </c>
      <c r="D52" s="29">
        <f t="shared" si="15"/>
        <v>151</v>
      </c>
      <c r="E52" s="120">
        <v>4.25</v>
      </c>
      <c r="F52" s="44">
        <f t="shared" si="16"/>
        <v>110</v>
      </c>
      <c r="G52" s="123">
        <v>35.87</v>
      </c>
      <c r="H52" s="29">
        <f t="shared" si="17"/>
        <v>90</v>
      </c>
      <c r="I52" s="126">
        <v>9.74</v>
      </c>
      <c r="J52" s="44">
        <f t="shared" si="18"/>
        <v>125</v>
      </c>
      <c r="K52" s="129">
        <v>0.0020062500000000002</v>
      </c>
      <c r="L52" s="44">
        <f>IF(K52&lt;fiú!$D$2,0,VLOOKUP(K52,hfut,3,TRUE))</f>
        <v>113</v>
      </c>
      <c r="M52" s="30">
        <f t="shared" si="19"/>
        <v>589</v>
      </c>
      <c r="N52" s="47">
        <f>RANK(M52,Egyéni!$N$3:$N$156,0)</f>
        <v>24</v>
      </c>
      <c r="O52" s="154"/>
      <c r="P52" s="155"/>
    </row>
    <row r="53" spans="1:16" ht="19.5" customHeight="1">
      <c r="A53" s="56" t="s">
        <v>195</v>
      </c>
      <c r="B53" s="73">
        <v>2002</v>
      </c>
      <c r="C53" s="57">
        <v>12.69</v>
      </c>
      <c r="D53" s="29">
        <f t="shared" si="15"/>
        <v>191</v>
      </c>
      <c r="E53" s="120">
        <v>4.51</v>
      </c>
      <c r="F53" s="44">
        <f t="shared" si="16"/>
        <v>123</v>
      </c>
      <c r="G53" s="123">
        <v>50.22</v>
      </c>
      <c r="H53" s="29">
        <f t="shared" si="17"/>
        <v>137</v>
      </c>
      <c r="I53" s="126">
        <v>9.46</v>
      </c>
      <c r="J53" s="44">
        <f t="shared" si="18"/>
        <v>119</v>
      </c>
      <c r="K53" s="129">
        <v>0.00193125</v>
      </c>
      <c r="L53" s="44">
        <f>IF(K53&lt;fiú!$D$2,0,VLOOKUP(K53,hfut,3,TRUE))</f>
        <v>128</v>
      </c>
      <c r="M53" s="30">
        <f t="shared" si="19"/>
        <v>698</v>
      </c>
      <c r="N53" s="47">
        <f>RANK(M53,Egyéni!$N$3:$N$156,0)</f>
        <v>8</v>
      </c>
      <c r="O53" s="50"/>
      <c r="P53" s="52"/>
    </row>
    <row r="54" spans="1:16" ht="19.5" customHeight="1" thickBot="1">
      <c r="A54" s="58" t="s">
        <v>215</v>
      </c>
      <c r="B54" s="74">
        <v>2002</v>
      </c>
      <c r="C54" s="59">
        <v>13.25</v>
      </c>
      <c r="D54" s="31">
        <f t="shared" si="15"/>
        <v>171</v>
      </c>
      <c r="E54" s="121">
        <v>4.47</v>
      </c>
      <c r="F54" s="45">
        <f t="shared" si="16"/>
        <v>121</v>
      </c>
      <c r="G54" s="124">
        <v>28.79</v>
      </c>
      <c r="H54" s="31">
        <f t="shared" si="17"/>
        <v>69</v>
      </c>
      <c r="I54" s="127">
        <v>7.97</v>
      </c>
      <c r="J54" s="45">
        <f t="shared" si="18"/>
        <v>89</v>
      </c>
      <c r="K54" s="130">
        <v>0.0019421296296296298</v>
      </c>
      <c r="L54" s="45">
        <f>IF(K54&lt;fiú!$D$2,0,VLOOKUP(K54,hfut,3,TRUE))</f>
        <v>126</v>
      </c>
      <c r="M54" s="32">
        <f t="shared" si="19"/>
        <v>576</v>
      </c>
      <c r="N54" s="49">
        <f>RANK(M54,Egyéni!$N$3:$N$156,0)</f>
        <v>28</v>
      </c>
      <c r="O54" s="150"/>
      <c r="P54" s="151"/>
    </row>
    <row r="55" ht="19.5" customHeight="1"/>
    <row r="56" ht="19.5" customHeight="1" thickBot="1"/>
    <row r="57" spans="1:16" ht="19.5" customHeight="1" thickBot="1">
      <c r="A57" s="164" t="s">
        <v>196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6"/>
      <c r="O57" s="160">
        <f>RANK(O59,Csapat!$C$3:P60,0)</f>
        <v>3</v>
      </c>
      <c r="P57" s="161"/>
    </row>
    <row r="58" spans="1:16" ht="19.5" customHeight="1" thickBot="1">
      <c r="A58" s="34" t="s">
        <v>0</v>
      </c>
      <c r="B58" s="35" t="s">
        <v>1</v>
      </c>
      <c r="C58" s="145" t="s">
        <v>174</v>
      </c>
      <c r="D58" s="145"/>
      <c r="E58" s="163" t="s">
        <v>2</v>
      </c>
      <c r="F58" s="163"/>
      <c r="G58" s="163" t="s">
        <v>7</v>
      </c>
      <c r="H58" s="163"/>
      <c r="I58" s="146" t="s">
        <v>175</v>
      </c>
      <c r="J58" s="147"/>
      <c r="K58" s="146" t="s">
        <v>169</v>
      </c>
      <c r="L58" s="147"/>
      <c r="M58" s="35" t="s">
        <v>5</v>
      </c>
      <c r="N58" s="36" t="s">
        <v>6</v>
      </c>
      <c r="O58" s="162"/>
      <c r="P58" s="142"/>
    </row>
    <row r="59" spans="1:16" ht="19.5" customHeight="1">
      <c r="A59" s="63" t="s">
        <v>197</v>
      </c>
      <c r="B59" s="72">
        <v>2001</v>
      </c>
      <c r="C59" s="117">
        <v>12.67</v>
      </c>
      <c r="D59" s="33">
        <f aca="true" t="shared" si="20" ref="D59:D64">IF(C59&lt;6.19,0,VLOOKUP(C59,rfut,5,TRUE))</f>
        <v>192</v>
      </c>
      <c r="E59" s="119">
        <v>5.15</v>
      </c>
      <c r="F59" s="44">
        <f aca="true" t="shared" si="21" ref="F59:F64">IF(E59&lt;1.79,0,VLOOKUP(E59,távol,4,TRUE))</f>
        <v>157</v>
      </c>
      <c r="G59" s="122">
        <v>40.29</v>
      </c>
      <c r="H59" s="33">
        <f aca="true" t="shared" si="22" ref="H59:H64">IF(G59&lt;4,0,VLOOKUP(G59,kisl,2,TRUE))</f>
        <v>104</v>
      </c>
      <c r="I59" s="125">
        <v>8.1</v>
      </c>
      <c r="J59" s="42">
        <f aca="true" t="shared" si="23" ref="J59:J64">IF(I59&lt;3,0,VLOOKUP(I59,súly,3,TRUE))</f>
        <v>92</v>
      </c>
      <c r="K59" s="128">
        <v>0.0021557870370370372</v>
      </c>
      <c r="L59" s="44">
        <f>IF(K59&lt;fiú!$D$2,0,VLOOKUP(K59,hfut,3,TRUE))</f>
        <v>85</v>
      </c>
      <c r="M59" s="30">
        <f aca="true" t="shared" si="24" ref="M59:M64">SUM(D59,F59,H59,L59,J59)</f>
        <v>630</v>
      </c>
      <c r="N59" s="46">
        <f>RANK(M59,Egyéni!$N$3:$N$156,0)</f>
        <v>17</v>
      </c>
      <c r="O59" s="152">
        <f>SUM(M59:M64)-MIN(M59:M64)</f>
        <v>3305</v>
      </c>
      <c r="P59" s="153"/>
    </row>
    <row r="60" spans="1:16" ht="19.5" customHeight="1">
      <c r="A60" s="56" t="s">
        <v>198</v>
      </c>
      <c r="B60" s="73">
        <v>2001</v>
      </c>
      <c r="C60" s="117">
        <v>12.08</v>
      </c>
      <c r="D60" s="29">
        <f t="shared" si="20"/>
        <v>215</v>
      </c>
      <c r="E60" s="120">
        <v>5.13</v>
      </c>
      <c r="F60" s="44">
        <f t="shared" si="21"/>
        <v>155</v>
      </c>
      <c r="G60" s="123">
        <v>35.21</v>
      </c>
      <c r="H60" s="29">
        <f t="shared" si="22"/>
        <v>88</v>
      </c>
      <c r="I60" s="126">
        <v>8.21</v>
      </c>
      <c r="J60" s="44">
        <f t="shared" si="23"/>
        <v>94</v>
      </c>
      <c r="K60" s="129">
        <v>0.0017506944444444445</v>
      </c>
      <c r="L60" s="44">
        <f>IF(K60&lt;fiú!$D$2,0,VLOOKUP(K60,hfut,3,TRUE))</f>
        <v>165</v>
      </c>
      <c r="M60" s="30">
        <f t="shared" si="24"/>
        <v>717</v>
      </c>
      <c r="N60" s="47">
        <f>RANK(M60,Egyéni!$N$3:$N$156,0)</f>
        <v>5</v>
      </c>
      <c r="O60" s="154"/>
      <c r="P60" s="155"/>
    </row>
    <row r="61" spans="1:16" ht="19.5" customHeight="1">
      <c r="A61" s="56" t="s">
        <v>201</v>
      </c>
      <c r="B61" s="73">
        <v>2001</v>
      </c>
      <c r="C61" s="117">
        <v>13.8</v>
      </c>
      <c r="D61" s="29">
        <f t="shared" si="20"/>
        <v>151</v>
      </c>
      <c r="E61" s="120">
        <v>4.5</v>
      </c>
      <c r="F61" s="44">
        <f t="shared" si="21"/>
        <v>123</v>
      </c>
      <c r="G61" s="123">
        <v>35.56</v>
      </c>
      <c r="H61" s="29">
        <f t="shared" si="22"/>
        <v>89</v>
      </c>
      <c r="I61" s="126">
        <v>7.36</v>
      </c>
      <c r="J61" s="44">
        <f t="shared" si="23"/>
        <v>78</v>
      </c>
      <c r="K61" s="129">
        <v>0.0019877314814814814</v>
      </c>
      <c r="L61" s="44">
        <f>IF(K61&lt;fiú!$D$2,0,VLOOKUP(K61,hfut,3,TRUE))</f>
        <v>117</v>
      </c>
      <c r="M61" s="30">
        <f t="shared" si="24"/>
        <v>558</v>
      </c>
      <c r="N61" s="47">
        <f>RANK(M61,Egyéni!$N$3:$N$156,0)</f>
        <v>30</v>
      </c>
      <c r="O61" s="154"/>
      <c r="P61" s="155"/>
    </row>
    <row r="62" spans="1:16" ht="19.5" customHeight="1">
      <c r="A62" s="56" t="s">
        <v>202</v>
      </c>
      <c r="B62" s="73">
        <v>2002</v>
      </c>
      <c r="C62" s="117">
        <v>12.92</v>
      </c>
      <c r="D62" s="29">
        <f t="shared" si="20"/>
        <v>183</v>
      </c>
      <c r="E62" s="120">
        <v>4.97</v>
      </c>
      <c r="F62" s="44">
        <f t="shared" si="21"/>
        <v>147</v>
      </c>
      <c r="G62" s="123">
        <v>48.5</v>
      </c>
      <c r="H62" s="29">
        <f t="shared" si="22"/>
        <v>131</v>
      </c>
      <c r="I62" s="126">
        <v>9.29</v>
      </c>
      <c r="J62" s="44">
        <f t="shared" si="23"/>
        <v>116</v>
      </c>
      <c r="K62" s="129">
        <v>0.0018159722222222223</v>
      </c>
      <c r="L62" s="44">
        <f>IF(K62&lt;fiú!$D$2,0,VLOOKUP(K62,hfut,3,TRUE))</f>
        <v>151</v>
      </c>
      <c r="M62" s="30">
        <f t="shared" si="24"/>
        <v>728</v>
      </c>
      <c r="N62" s="47">
        <f>RANK(M62,Egyéni!$N$3:$N$156,0)</f>
        <v>4</v>
      </c>
      <c r="O62" s="154"/>
      <c r="P62" s="155"/>
    </row>
    <row r="63" spans="1:16" ht="19.5" customHeight="1">
      <c r="A63" s="56" t="s">
        <v>203</v>
      </c>
      <c r="B63" s="73">
        <v>2001</v>
      </c>
      <c r="C63" s="117">
        <v>13.12</v>
      </c>
      <c r="D63" s="29">
        <f t="shared" si="20"/>
        <v>176</v>
      </c>
      <c r="E63" s="120">
        <v>4.19</v>
      </c>
      <c r="F63" s="44">
        <f t="shared" si="21"/>
        <v>107</v>
      </c>
      <c r="G63" s="123">
        <v>36.87</v>
      </c>
      <c r="H63" s="29">
        <f t="shared" si="22"/>
        <v>93</v>
      </c>
      <c r="I63" s="126">
        <v>9.79</v>
      </c>
      <c r="J63" s="44">
        <f t="shared" si="23"/>
        <v>126</v>
      </c>
      <c r="K63" s="129">
        <v>0.0020369212962962962</v>
      </c>
      <c r="L63" s="44">
        <f>IF(K63&lt;fiú!$D$2,0,VLOOKUP(K63,hfut,3,TRUE))</f>
        <v>107</v>
      </c>
      <c r="M63" s="30">
        <f t="shared" si="24"/>
        <v>609</v>
      </c>
      <c r="N63" s="47">
        <f>RANK(M63,Egyéni!$N$3:$N$156,0)</f>
        <v>22</v>
      </c>
      <c r="O63" s="50"/>
      <c r="P63" s="52"/>
    </row>
    <row r="64" spans="1:16" ht="19.5" customHeight="1" thickBot="1">
      <c r="A64" s="58" t="s">
        <v>204</v>
      </c>
      <c r="B64" s="74">
        <v>2001</v>
      </c>
      <c r="C64" s="118">
        <v>12.91</v>
      </c>
      <c r="D64" s="31">
        <f t="shared" si="20"/>
        <v>183</v>
      </c>
      <c r="E64" s="121">
        <v>4.92</v>
      </c>
      <c r="F64" s="45">
        <f t="shared" si="21"/>
        <v>144</v>
      </c>
      <c r="G64" s="124">
        <v>42.18</v>
      </c>
      <c r="H64" s="31">
        <f t="shared" si="22"/>
        <v>110</v>
      </c>
      <c r="I64" s="127">
        <v>8.4</v>
      </c>
      <c r="J64" s="45">
        <f t="shared" si="23"/>
        <v>97</v>
      </c>
      <c r="K64" s="130">
        <v>0.0021479166666666665</v>
      </c>
      <c r="L64" s="45">
        <f>IF(K64&lt;fiú!$D$2,0,VLOOKUP(K64,hfut,3,TRUE))</f>
        <v>87</v>
      </c>
      <c r="M64" s="32">
        <f t="shared" si="24"/>
        <v>621</v>
      </c>
      <c r="N64" s="49">
        <f>RANK(M64,Egyéni!$N$3:$N$156,0)</f>
        <v>19</v>
      </c>
      <c r="O64" s="150"/>
      <c r="P64" s="151"/>
    </row>
    <row r="65" ht="19.5" customHeight="1"/>
    <row r="66" ht="19.5" customHeight="1" thickBot="1"/>
    <row r="67" spans="1:16" ht="19.5" customHeight="1" thickBot="1">
      <c r="A67" s="164" t="s">
        <v>212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6"/>
      <c r="O67" s="160">
        <f>RANK(O69,Csapat!$C$3:P70,0)</f>
        <v>2</v>
      </c>
      <c r="P67" s="161"/>
    </row>
    <row r="68" spans="1:16" ht="19.5" customHeight="1" thickBot="1">
      <c r="A68" s="34" t="s">
        <v>0</v>
      </c>
      <c r="B68" s="35" t="s">
        <v>1</v>
      </c>
      <c r="C68" s="145" t="s">
        <v>174</v>
      </c>
      <c r="D68" s="145"/>
      <c r="E68" s="163" t="s">
        <v>2</v>
      </c>
      <c r="F68" s="163"/>
      <c r="G68" s="163" t="s">
        <v>7</v>
      </c>
      <c r="H68" s="163"/>
      <c r="I68" s="146" t="s">
        <v>175</v>
      </c>
      <c r="J68" s="147"/>
      <c r="K68" s="146" t="s">
        <v>169</v>
      </c>
      <c r="L68" s="147"/>
      <c r="M68" s="35" t="s">
        <v>5</v>
      </c>
      <c r="N68" s="36" t="s">
        <v>6</v>
      </c>
      <c r="O68" s="162"/>
      <c r="P68" s="142"/>
    </row>
    <row r="69" spans="1:16" ht="19.5" customHeight="1">
      <c r="A69" s="63" t="s">
        <v>216</v>
      </c>
      <c r="B69" s="72">
        <v>2001</v>
      </c>
      <c r="C69" s="119">
        <v>12.04</v>
      </c>
      <c r="D69" s="33">
        <f aca="true" t="shared" si="25" ref="D69:D74">IF(C69&lt;6.19,0,VLOOKUP(C69,rfut,5,TRUE))</f>
        <v>216</v>
      </c>
      <c r="E69" s="119">
        <v>5.12</v>
      </c>
      <c r="F69" s="44">
        <f aca="true" t="shared" si="26" ref="F69:F74">IF(E69&lt;1.79,0,VLOOKUP(E69,távol,4,TRUE))</f>
        <v>155</v>
      </c>
      <c r="G69" s="122">
        <v>31.5</v>
      </c>
      <c r="H69" s="33">
        <f aca="true" t="shared" si="27" ref="H69:H74">IF(G69&lt;4,0,VLOOKUP(G69,kisl,2,TRUE))</f>
        <v>77</v>
      </c>
      <c r="I69" s="125">
        <v>7.39</v>
      </c>
      <c r="J69" s="42">
        <f aca="true" t="shared" si="28" ref="J69:J74">IF(I69&lt;3,0,VLOOKUP(I69,súly,3,TRUE))</f>
        <v>78</v>
      </c>
      <c r="K69" s="128">
        <v>0.0018177083333333333</v>
      </c>
      <c r="L69" s="44">
        <f>IF(K69&lt;fiú!$D$2,0,VLOOKUP(K69,hfut,3,TRUE))</f>
        <v>150</v>
      </c>
      <c r="M69" s="30">
        <f aca="true" t="shared" si="29" ref="M69:M74">SUM(D69,F69,H69,L69,J69)</f>
        <v>676</v>
      </c>
      <c r="N69" s="46">
        <f>RANK(M69,Egyéni!$N$3:$N$156,0)</f>
        <v>12</v>
      </c>
      <c r="O69" s="152">
        <f>SUM(M69:M74)-MIN(M69:M74)</f>
        <v>3367</v>
      </c>
      <c r="P69" s="153"/>
    </row>
    <row r="70" spans="1:16" ht="19.5" customHeight="1">
      <c r="A70" s="56" t="s">
        <v>205</v>
      </c>
      <c r="B70" s="73">
        <v>2002</v>
      </c>
      <c r="C70" s="120">
        <v>13.03</v>
      </c>
      <c r="D70" s="29">
        <f t="shared" si="25"/>
        <v>179</v>
      </c>
      <c r="E70" s="120">
        <v>4.56</v>
      </c>
      <c r="F70" s="44">
        <f t="shared" si="26"/>
        <v>126</v>
      </c>
      <c r="G70" s="123">
        <v>29.68</v>
      </c>
      <c r="H70" s="29">
        <f t="shared" si="27"/>
        <v>72</v>
      </c>
      <c r="I70" s="126">
        <v>8.42</v>
      </c>
      <c r="J70" s="44">
        <f t="shared" si="28"/>
        <v>98</v>
      </c>
      <c r="K70" s="129">
        <v>0.0018587962962962965</v>
      </c>
      <c r="L70" s="44">
        <f>IF(K70&lt;fiú!$D$2,0,VLOOKUP(K70,hfut,3,TRUE))</f>
        <v>142</v>
      </c>
      <c r="M70" s="30">
        <f t="shared" si="29"/>
        <v>617</v>
      </c>
      <c r="N70" s="47">
        <f>RANK(M70,Egyéni!$N$3:$N$156,0)</f>
        <v>20</v>
      </c>
      <c r="O70" s="154"/>
      <c r="P70" s="155"/>
    </row>
    <row r="71" spans="1:16" ht="19.5" customHeight="1">
      <c r="A71" s="56" t="s">
        <v>206</v>
      </c>
      <c r="B71" s="73">
        <v>2001</v>
      </c>
      <c r="C71" s="120">
        <v>12.49</v>
      </c>
      <c r="D71" s="29">
        <f t="shared" si="25"/>
        <v>198</v>
      </c>
      <c r="E71" s="120">
        <v>4.67</v>
      </c>
      <c r="F71" s="44">
        <f t="shared" si="26"/>
        <v>131</v>
      </c>
      <c r="G71" s="123">
        <v>27.32</v>
      </c>
      <c r="H71" s="29">
        <f t="shared" si="27"/>
        <v>65</v>
      </c>
      <c r="I71" s="126">
        <v>5.9</v>
      </c>
      <c r="J71" s="44">
        <f t="shared" si="28"/>
        <v>50</v>
      </c>
      <c r="K71" s="129">
        <v>0.002098611111111111</v>
      </c>
      <c r="L71" s="44">
        <f>IF(K71&lt;fiú!$D$2,0,VLOOKUP(K71,hfut,3,TRUE))</f>
        <v>96</v>
      </c>
      <c r="M71" s="30">
        <f t="shared" si="29"/>
        <v>540</v>
      </c>
      <c r="N71" s="47">
        <f>RANK(M71,Egyéni!$N$3:$N$156,0)</f>
        <v>32</v>
      </c>
      <c r="O71" s="154"/>
      <c r="P71" s="155"/>
    </row>
    <row r="72" spans="1:16" ht="19.5" customHeight="1">
      <c r="A72" s="56" t="s">
        <v>199</v>
      </c>
      <c r="B72" s="73">
        <v>2002</v>
      </c>
      <c r="C72" s="120">
        <v>12.76</v>
      </c>
      <c r="D72" s="29">
        <f t="shared" si="25"/>
        <v>189</v>
      </c>
      <c r="E72" s="120">
        <v>4.77</v>
      </c>
      <c r="F72" s="44">
        <f t="shared" si="26"/>
        <v>136</v>
      </c>
      <c r="G72" s="123">
        <v>37.24</v>
      </c>
      <c r="H72" s="29">
        <f t="shared" si="27"/>
        <v>94</v>
      </c>
      <c r="I72" s="126">
        <v>8.06</v>
      </c>
      <c r="J72" s="44">
        <f t="shared" si="28"/>
        <v>91</v>
      </c>
      <c r="K72" s="129">
        <v>0.0019131944444444446</v>
      </c>
      <c r="L72" s="44">
        <f>IF(K72&lt;fiú!$D$2,0,VLOOKUP(K72,hfut,3,TRUE))</f>
        <v>132</v>
      </c>
      <c r="M72" s="30">
        <f t="shared" si="29"/>
        <v>642</v>
      </c>
      <c r="N72" s="47">
        <f>RANK(M72,Egyéni!$N$3:$N$156,0)</f>
        <v>15</v>
      </c>
      <c r="O72" s="154"/>
      <c r="P72" s="155"/>
    </row>
    <row r="73" spans="1:16" ht="19.5" customHeight="1">
      <c r="A73" s="56" t="s">
        <v>200</v>
      </c>
      <c r="B73" s="73">
        <v>2001</v>
      </c>
      <c r="C73" s="120">
        <v>11.17</v>
      </c>
      <c r="D73" s="29">
        <f t="shared" si="25"/>
        <v>251</v>
      </c>
      <c r="E73" s="120">
        <v>5.5</v>
      </c>
      <c r="F73" s="44">
        <f t="shared" si="26"/>
        <v>176</v>
      </c>
      <c r="G73" s="123">
        <v>29.32</v>
      </c>
      <c r="H73" s="29">
        <f t="shared" si="27"/>
        <v>71</v>
      </c>
      <c r="I73" s="126">
        <v>9.82</v>
      </c>
      <c r="J73" s="44">
        <f t="shared" si="28"/>
        <v>127</v>
      </c>
      <c r="K73" s="129">
        <v>0.0017469907407407408</v>
      </c>
      <c r="L73" s="44">
        <f>IF(K73&lt;fiú!$D$2,0,VLOOKUP(K73,hfut,3,TRUE))</f>
        <v>166</v>
      </c>
      <c r="M73" s="30">
        <f t="shared" si="29"/>
        <v>791</v>
      </c>
      <c r="N73" s="47">
        <f>RANK(M73,Egyéni!$N$3:$N$156,0)</f>
        <v>1</v>
      </c>
      <c r="O73" s="50"/>
      <c r="P73" s="52"/>
    </row>
    <row r="74" spans="1:16" ht="19.5" customHeight="1" thickBot="1">
      <c r="A74" s="58" t="s">
        <v>219</v>
      </c>
      <c r="B74" s="74">
        <v>2001</v>
      </c>
      <c r="C74" s="139">
        <v>13.2</v>
      </c>
      <c r="D74" s="31">
        <f t="shared" si="25"/>
        <v>173</v>
      </c>
      <c r="E74" s="139">
        <v>4.44</v>
      </c>
      <c r="F74" s="45">
        <f t="shared" si="26"/>
        <v>120</v>
      </c>
      <c r="G74" s="138">
        <v>40.05</v>
      </c>
      <c r="H74" s="31">
        <f t="shared" si="27"/>
        <v>103</v>
      </c>
      <c r="I74" s="137">
        <v>9.14</v>
      </c>
      <c r="J74" s="45">
        <f t="shared" si="28"/>
        <v>113</v>
      </c>
      <c r="K74" s="136">
        <v>0.0019092592592592592</v>
      </c>
      <c r="L74" s="45">
        <f>IF(K74&lt;fiú!$D$2,0,VLOOKUP(K74,hfut,3,TRUE))</f>
        <v>132</v>
      </c>
      <c r="M74" s="32">
        <f t="shared" si="29"/>
        <v>641</v>
      </c>
      <c r="N74" s="49">
        <f>RANK(M74,Egyéni!$N$3:$N$156,0)</f>
        <v>16</v>
      </c>
      <c r="O74" s="150"/>
      <c r="P74" s="151"/>
    </row>
    <row r="75" ht="19.5" customHeight="1"/>
    <row r="76" ht="19.5" customHeight="1" thickBot="1"/>
    <row r="77" spans="1:16" ht="19.5" customHeight="1" thickBot="1">
      <c r="A77" s="164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6"/>
      <c r="O77" s="160">
        <f>RANK(O79,Csapat!$C$3:P80,0)</f>
        <v>6</v>
      </c>
      <c r="P77" s="161"/>
    </row>
    <row r="78" spans="1:16" ht="19.5" customHeight="1" thickBot="1">
      <c r="A78" s="34" t="s">
        <v>0</v>
      </c>
      <c r="B78" s="35" t="s">
        <v>1</v>
      </c>
      <c r="C78" s="145" t="s">
        <v>174</v>
      </c>
      <c r="D78" s="145"/>
      <c r="E78" s="163" t="s">
        <v>2</v>
      </c>
      <c r="F78" s="163"/>
      <c r="G78" s="163" t="s">
        <v>7</v>
      </c>
      <c r="H78" s="163"/>
      <c r="I78" s="146" t="s">
        <v>175</v>
      </c>
      <c r="J78" s="147"/>
      <c r="K78" s="146" t="s">
        <v>169</v>
      </c>
      <c r="L78" s="147"/>
      <c r="M78" s="35" t="s">
        <v>5</v>
      </c>
      <c r="N78" s="36" t="s">
        <v>6</v>
      </c>
      <c r="O78" s="162"/>
      <c r="P78" s="142"/>
    </row>
    <row r="79" spans="1:16" ht="19.5" customHeight="1">
      <c r="A79" s="63"/>
      <c r="B79" s="72"/>
      <c r="C79" s="55"/>
      <c r="D79" s="33">
        <f aca="true" t="shared" si="30" ref="D79:D84">IF(C79&lt;6.19,0,VLOOKUP(C79,rfut,5,TRUE))</f>
        <v>0</v>
      </c>
      <c r="E79" s="64"/>
      <c r="F79" s="44">
        <f aca="true" t="shared" si="31" ref="F79:F84">IF(E79&lt;1.79,0,VLOOKUP(E79,távol,4,TRUE))</f>
        <v>0</v>
      </c>
      <c r="G79" s="64"/>
      <c r="H79" s="33">
        <f aca="true" t="shared" si="32" ref="H79:H84">IF(G79&lt;4,0,VLOOKUP(G79,kisl,2,TRUE))</f>
        <v>0</v>
      </c>
      <c r="I79" s="64"/>
      <c r="J79" s="42">
        <f aca="true" t="shared" si="33" ref="J79:J84">IF(I79&lt;3,0,VLOOKUP(I79,súly,3,TRUE))</f>
        <v>0</v>
      </c>
      <c r="K79" s="60"/>
      <c r="L79" s="44">
        <f>IF(K79&lt;fiú!$D$2,0,VLOOKUP(K79,hfut,3,TRUE))</f>
        <v>0</v>
      </c>
      <c r="M79" s="30">
        <f aca="true" t="shared" si="34" ref="M79:M84">SUM(D79,F79,H79,L79,J79)</f>
        <v>0</v>
      </c>
      <c r="N79" s="46">
        <f>RANK(M79,Egyéni!$N$3:$N$156,0)</f>
        <v>33</v>
      </c>
      <c r="O79" s="152">
        <f>SUM(M79:M84)-MIN(M79:M84)</f>
        <v>0</v>
      </c>
      <c r="P79" s="153"/>
    </row>
    <row r="80" spans="1:16" ht="19.5" customHeight="1">
      <c r="A80" s="56"/>
      <c r="B80" s="73"/>
      <c r="C80" s="57"/>
      <c r="D80" s="29">
        <f t="shared" si="30"/>
        <v>0</v>
      </c>
      <c r="E80" s="65"/>
      <c r="F80" s="44">
        <f t="shared" si="31"/>
        <v>0</v>
      </c>
      <c r="G80" s="65"/>
      <c r="H80" s="29">
        <f t="shared" si="32"/>
        <v>0</v>
      </c>
      <c r="I80" s="65"/>
      <c r="J80" s="44">
        <f t="shared" si="33"/>
        <v>0</v>
      </c>
      <c r="K80" s="61"/>
      <c r="L80" s="44">
        <f>IF(K80&lt;fiú!$D$2,0,VLOOKUP(K80,hfut,3,TRUE))</f>
        <v>0</v>
      </c>
      <c r="M80" s="30">
        <f t="shared" si="34"/>
        <v>0</v>
      </c>
      <c r="N80" s="47">
        <f>RANK(M80,Egyéni!$N$3:$N$156,0)</f>
        <v>33</v>
      </c>
      <c r="O80" s="154"/>
      <c r="P80" s="155"/>
    </row>
    <row r="81" spans="1:16" ht="19.5" customHeight="1">
      <c r="A81" s="56"/>
      <c r="B81" s="73"/>
      <c r="C81" s="57"/>
      <c r="D81" s="29">
        <f t="shared" si="30"/>
        <v>0</v>
      </c>
      <c r="E81" s="65"/>
      <c r="F81" s="44">
        <f t="shared" si="31"/>
        <v>0</v>
      </c>
      <c r="G81" s="66"/>
      <c r="H81" s="29">
        <f t="shared" si="32"/>
        <v>0</v>
      </c>
      <c r="I81" s="66"/>
      <c r="J81" s="44">
        <f t="shared" si="33"/>
        <v>0</v>
      </c>
      <c r="K81" s="61"/>
      <c r="L81" s="44">
        <f>IF(K81&lt;fiú!$D$2,0,VLOOKUP(K81,hfut,3,TRUE))</f>
        <v>0</v>
      </c>
      <c r="M81" s="30">
        <f t="shared" si="34"/>
        <v>0</v>
      </c>
      <c r="N81" s="47">
        <f>RANK(M81,Egyéni!$N$3:$N$156,0)</f>
        <v>33</v>
      </c>
      <c r="O81" s="154"/>
      <c r="P81" s="155"/>
    </row>
    <row r="82" spans="1:16" ht="19.5" customHeight="1">
      <c r="A82" s="56"/>
      <c r="B82" s="73"/>
      <c r="C82" s="57"/>
      <c r="D82" s="29">
        <f t="shared" si="30"/>
        <v>0</v>
      </c>
      <c r="E82" s="65"/>
      <c r="F82" s="44">
        <f t="shared" si="31"/>
        <v>0</v>
      </c>
      <c r="G82" s="66"/>
      <c r="H82" s="29">
        <f t="shared" si="32"/>
        <v>0</v>
      </c>
      <c r="I82" s="66"/>
      <c r="J82" s="44">
        <f t="shared" si="33"/>
        <v>0</v>
      </c>
      <c r="K82" s="61"/>
      <c r="L82" s="44">
        <f>IF(K82&lt;fiú!$D$2,0,VLOOKUP(K82,hfut,3,TRUE))</f>
        <v>0</v>
      </c>
      <c r="M82" s="30">
        <f t="shared" si="34"/>
        <v>0</v>
      </c>
      <c r="N82" s="47">
        <f>RANK(M82,Egyéni!$N$3:$N$156,0)</f>
        <v>33</v>
      </c>
      <c r="O82" s="154"/>
      <c r="P82" s="155"/>
    </row>
    <row r="83" spans="1:16" ht="19.5" customHeight="1">
      <c r="A83" s="56"/>
      <c r="B83" s="73"/>
      <c r="C83" s="57"/>
      <c r="D83" s="29">
        <f t="shared" si="30"/>
        <v>0</v>
      </c>
      <c r="E83" s="65"/>
      <c r="F83" s="44">
        <f t="shared" si="31"/>
        <v>0</v>
      </c>
      <c r="G83" s="66"/>
      <c r="H83" s="29">
        <f t="shared" si="32"/>
        <v>0</v>
      </c>
      <c r="I83" s="66"/>
      <c r="J83" s="44">
        <f t="shared" si="33"/>
        <v>0</v>
      </c>
      <c r="K83" s="61"/>
      <c r="L83" s="44">
        <f>IF(K83&lt;fiú!$D$2,0,VLOOKUP(K83,hfut,3,TRUE))</f>
        <v>0</v>
      </c>
      <c r="M83" s="30">
        <f t="shared" si="34"/>
        <v>0</v>
      </c>
      <c r="N83" s="47">
        <f>RANK(M83,Egyéni!$N$3:$N$156,0)</f>
        <v>33</v>
      </c>
      <c r="O83" s="50"/>
      <c r="P83" s="52"/>
    </row>
    <row r="84" spans="1:16" ht="19.5" customHeight="1" thickBot="1">
      <c r="A84" s="58"/>
      <c r="B84" s="74"/>
      <c r="C84" s="59"/>
      <c r="D84" s="31">
        <f t="shared" si="30"/>
        <v>0</v>
      </c>
      <c r="E84" s="116"/>
      <c r="F84" s="45">
        <f t="shared" si="31"/>
        <v>0</v>
      </c>
      <c r="G84" s="67"/>
      <c r="H84" s="31">
        <f t="shared" si="32"/>
        <v>0</v>
      </c>
      <c r="I84" s="67"/>
      <c r="J84" s="45">
        <f t="shared" si="33"/>
        <v>0</v>
      </c>
      <c r="K84" s="62"/>
      <c r="L84" s="45">
        <f>IF(K84&lt;fiú!$D$2,0,VLOOKUP(K84,hfut,3,TRUE))</f>
        <v>0</v>
      </c>
      <c r="M84" s="32">
        <f t="shared" si="34"/>
        <v>0</v>
      </c>
      <c r="N84" s="49">
        <f>RANK(M84,Egyéni!$N$3:$N$156,0)</f>
        <v>33</v>
      </c>
      <c r="O84" s="150"/>
      <c r="P84" s="151"/>
    </row>
    <row r="85" ht="19.5" customHeight="1"/>
    <row r="86" ht="19.5" customHeight="1" thickBot="1"/>
    <row r="87" spans="1:16" ht="19.5" customHeight="1" thickBot="1">
      <c r="A87" s="164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6"/>
      <c r="O87" s="160">
        <f>RANK(O89,Csapat!$C$3:P90,0)</f>
        <v>6</v>
      </c>
      <c r="P87" s="161"/>
    </row>
    <row r="88" spans="1:16" ht="19.5" customHeight="1" thickBot="1">
      <c r="A88" s="34" t="s">
        <v>0</v>
      </c>
      <c r="B88" s="35" t="s">
        <v>1</v>
      </c>
      <c r="C88" s="145" t="s">
        <v>174</v>
      </c>
      <c r="D88" s="145"/>
      <c r="E88" s="163" t="s">
        <v>2</v>
      </c>
      <c r="F88" s="163"/>
      <c r="G88" s="163" t="s">
        <v>7</v>
      </c>
      <c r="H88" s="163"/>
      <c r="I88" s="146" t="s">
        <v>175</v>
      </c>
      <c r="J88" s="147"/>
      <c r="K88" s="146" t="s">
        <v>169</v>
      </c>
      <c r="L88" s="147"/>
      <c r="M88" s="35" t="s">
        <v>5</v>
      </c>
      <c r="N88" s="36" t="s">
        <v>6</v>
      </c>
      <c r="O88" s="162"/>
      <c r="P88" s="142"/>
    </row>
    <row r="89" spans="1:16" ht="19.5" customHeight="1">
      <c r="A89" s="63"/>
      <c r="B89" s="72"/>
      <c r="C89" s="55"/>
      <c r="D89" s="33">
        <f aca="true" t="shared" si="35" ref="D89:D94">IF(C89&lt;6.19,0,VLOOKUP(C89,rfut,5,TRUE))</f>
        <v>0</v>
      </c>
      <c r="E89" s="64"/>
      <c r="F89" s="44">
        <f aca="true" t="shared" si="36" ref="F89:F94">IF(E89&lt;1.79,0,VLOOKUP(E89,távol,4,TRUE))</f>
        <v>0</v>
      </c>
      <c r="G89" s="64"/>
      <c r="H89" s="33">
        <f aca="true" t="shared" si="37" ref="H89:H94">IF(G89&lt;4,0,VLOOKUP(G89,kisl,2,TRUE))</f>
        <v>0</v>
      </c>
      <c r="I89" s="64"/>
      <c r="J89" s="42">
        <f aca="true" t="shared" si="38" ref="J89:J94">IF(I89&lt;3,0,VLOOKUP(I89,súly,3,TRUE))</f>
        <v>0</v>
      </c>
      <c r="K89" s="60"/>
      <c r="L89" s="44">
        <f>IF(K89&lt;fiú!$D$2,0,VLOOKUP(K89,hfut,3,TRUE))</f>
        <v>0</v>
      </c>
      <c r="M89" s="30">
        <f aca="true" t="shared" si="39" ref="M89:M94">SUM(D89,F89,H89,L89,J89)</f>
        <v>0</v>
      </c>
      <c r="N89" s="46">
        <f>RANK(M89,Egyéni!$N$3:$N$156,0)</f>
        <v>33</v>
      </c>
      <c r="O89" s="152">
        <f>SUM(M89:M94)-MIN(M89:M94)</f>
        <v>0</v>
      </c>
      <c r="P89" s="153"/>
    </row>
    <row r="90" spans="1:16" ht="19.5" customHeight="1">
      <c r="A90" s="56"/>
      <c r="B90" s="73"/>
      <c r="C90" s="57"/>
      <c r="D90" s="29">
        <f t="shared" si="35"/>
        <v>0</v>
      </c>
      <c r="E90" s="65"/>
      <c r="F90" s="44">
        <f t="shared" si="36"/>
        <v>0</v>
      </c>
      <c r="G90" s="65"/>
      <c r="H90" s="29">
        <f t="shared" si="37"/>
        <v>0</v>
      </c>
      <c r="I90" s="65"/>
      <c r="J90" s="44">
        <f t="shared" si="38"/>
        <v>0</v>
      </c>
      <c r="K90" s="61"/>
      <c r="L90" s="44">
        <f>IF(K90&lt;fiú!$D$2,0,VLOOKUP(K90,hfut,3,TRUE))</f>
        <v>0</v>
      </c>
      <c r="M90" s="30">
        <f t="shared" si="39"/>
        <v>0</v>
      </c>
      <c r="N90" s="47">
        <f>RANK(M90,Egyéni!$N$3:$N$156,0)</f>
        <v>33</v>
      </c>
      <c r="O90" s="154"/>
      <c r="P90" s="155"/>
    </row>
    <row r="91" spans="1:16" ht="19.5" customHeight="1">
      <c r="A91" s="56"/>
      <c r="B91" s="73"/>
      <c r="C91" s="57"/>
      <c r="D91" s="29">
        <f t="shared" si="35"/>
        <v>0</v>
      </c>
      <c r="E91" s="65"/>
      <c r="F91" s="44">
        <f t="shared" si="36"/>
        <v>0</v>
      </c>
      <c r="G91" s="66"/>
      <c r="H91" s="29">
        <f t="shared" si="37"/>
        <v>0</v>
      </c>
      <c r="I91" s="66"/>
      <c r="J91" s="44">
        <f t="shared" si="38"/>
        <v>0</v>
      </c>
      <c r="K91" s="61"/>
      <c r="L91" s="44">
        <f>IF(K91&lt;fiú!$D$2,0,VLOOKUP(K91,hfut,3,TRUE))</f>
        <v>0</v>
      </c>
      <c r="M91" s="30">
        <f t="shared" si="39"/>
        <v>0</v>
      </c>
      <c r="N91" s="47">
        <f>RANK(M91,Egyéni!$N$3:$N$156,0)</f>
        <v>33</v>
      </c>
      <c r="O91" s="154"/>
      <c r="P91" s="155"/>
    </row>
    <row r="92" spans="1:16" ht="19.5" customHeight="1">
      <c r="A92" s="56"/>
      <c r="B92" s="73"/>
      <c r="C92" s="57"/>
      <c r="D92" s="29">
        <f t="shared" si="35"/>
        <v>0</v>
      </c>
      <c r="E92" s="65"/>
      <c r="F92" s="44">
        <f t="shared" si="36"/>
        <v>0</v>
      </c>
      <c r="G92" s="66"/>
      <c r="H92" s="29">
        <f t="shared" si="37"/>
        <v>0</v>
      </c>
      <c r="I92" s="66"/>
      <c r="J92" s="44">
        <f t="shared" si="38"/>
        <v>0</v>
      </c>
      <c r="K92" s="61"/>
      <c r="L92" s="44">
        <f>IF(K92&lt;fiú!$D$2,0,VLOOKUP(K92,hfut,3,TRUE))</f>
        <v>0</v>
      </c>
      <c r="M92" s="30">
        <f t="shared" si="39"/>
        <v>0</v>
      </c>
      <c r="N92" s="47">
        <f>RANK(M92,Egyéni!$N$3:$N$156,0)</f>
        <v>33</v>
      </c>
      <c r="O92" s="154"/>
      <c r="P92" s="155"/>
    </row>
    <row r="93" spans="1:16" ht="19.5" customHeight="1">
      <c r="A93" s="56"/>
      <c r="B93" s="73"/>
      <c r="C93" s="57"/>
      <c r="D93" s="29">
        <f t="shared" si="35"/>
        <v>0</v>
      </c>
      <c r="E93" s="65"/>
      <c r="F93" s="44">
        <f t="shared" si="36"/>
        <v>0</v>
      </c>
      <c r="G93" s="66"/>
      <c r="H93" s="29">
        <f t="shared" si="37"/>
        <v>0</v>
      </c>
      <c r="I93" s="66"/>
      <c r="J93" s="44">
        <f t="shared" si="38"/>
        <v>0</v>
      </c>
      <c r="K93" s="61"/>
      <c r="L93" s="44">
        <f>IF(K93&lt;fiú!$D$2,0,VLOOKUP(K93,hfut,3,TRUE))</f>
        <v>0</v>
      </c>
      <c r="M93" s="30">
        <f t="shared" si="39"/>
        <v>0</v>
      </c>
      <c r="N93" s="47">
        <f>RANK(M93,Egyéni!$N$3:$N$156,0)</f>
        <v>33</v>
      </c>
      <c r="O93" s="50"/>
      <c r="P93" s="52"/>
    </row>
    <row r="94" spans="1:16" ht="19.5" customHeight="1" thickBot="1">
      <c r="A94" s="58"/>
      <c r="B94" s="74"/>
      <c r="C94" s="59"/>
      <c r="D94" s="31">
        <f t="shared" si="35"/>
        <v>0</v>
      </c>
      <c r="E94" s="116"/>
      <c r="F94" s="45">
        <f t="shared" si="36"/>
        <v>0</v>
      </c>
      <c r="G94" s="67"/>
      <c r="H94" s="31">
        <f t="shared" si="37"/>
        <v>0</v>
      </c>
      <c r="I94" s="67"/>
      <c r="J94" s="45">
        <f t="shared" si="38"/>
        <v>0</v>
      </c>
      <c r="K94" s="62"/>
      <c r="L94" s="45">
        <f>IF(K94&lt;fiú!$D$2,0,VLOOKUP(K94,hfut,3,TRUE))</f>
        <v>0</v>
      </c>
      <c r="M94" s="32">
        <f t="shared" si="39"/>
        <v>0</v>
      </c>
      <c r="N94" s="49">
        <f>RANK(M94,Egyéni!$N$3:$N$156,0)</f>
        <v>33</v>
      </c>
      <c r="O94" s="150"/>
      <c r="P94" s="151"/>
    </row>
    <row r="95" ht="19.5" customHeight="1"/>
    <row r="96" ht="19.5" customHeight="1" thickBot="1"/>
    <row r="97" spans="1:16" ht="19.5" customHeight="1" thickBot="1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  <c r="O97" s="160">
        <f>RANK(O99,Csapat!$C$3:P100,0)</f>
        <v>6</v>
      </c>
      <c r="P97" s="161"/>
    </row>
    <row r="98" spans="1:16" ht="19.5" customHeight="1" thickBot="1">
      <c r="A98" s="34" t="s">
        <v>0</v>
      </c>
      <c r="B98" s="35" t="s">
        <v>1</v>
      </c>
      <c r="C98" s="145" t="s">
        <v>174</v>
      </c>
      <c r="D98" s="145"/>
      <c r="E98" s="163" t="s">
        <v>2</v>
      </c>
      <c r="F98" s="163"/>
      <c r="G98" s="163" t="s">
        <v>7</v>
      </c>
      <c r="H98" s="163"/>
      <c r="I98" s="146" t="s">
        <v>175</v>
      </c>
      <c r="J98" s="147"/>
      <c r="K98" s="146" t="s">
        <v>169</v>
      </c>
      <c r="L98" s="147"/>
      <c r="M98" s="35" t="s">
        <v>5</v>
      </c>
      <c r="N98" s="36" t="s">
        <v>6</v>
      </c>
      <c r="O98" s="162"/>
      <c r="P98" s="142"/>
    </row>
    <row r="99" spans="1:16" ht="19.5" customHeight="1">
      <c r="A99" s="63"/>
      <c r="B99" s="72"/>
      <c r="C99" s="55"/>
      <c r="D99" s="33">
        <f aca="true" t="shared" si="40" ref="D99:D104">IF(C99&lt;6.19,0,VLOOKUP(C99,rfut,5,TRUE))</f>
        <v>0</v>
      </c>
      <c r="E99" s="64"/>
      <c r="F99" s="44">
        <f aca="true" t="shared" si="41" ref="F99:F104">IF(E99&lt;1.79,0,VLOOKUP(E99,távol,4,TRUE))</f>
        <v>0</v>
      </c>
      <c r="G99" s="64"/>
      <c r="H99" s="33">
        <f aca="true" t="shared" si="42" ref="H99:H104">IF(G99&lt;4,0,VLOOKUP(G99,kisl,2,TRUE))</f>
        <v>0</v>
      </c>
      <c r="I99" s="64"/>
      <c r="J99" s="42">
        <f aca="true" t="shared" si="43" ref="J99:J104">IF(I99&lt;3,0,VLOOKUP(I99,súly,3,TRUE))</f>
        <v>0</v>
      </c>
      <c r="K99" s="60"/>
      <c r="L99" s="44">
        <f>IF(K99&lt;fiú!$D$2,0,VLOOKUP(K99,hfut,3,TRUE))</f>
        <v>0</v>
      </c>
      <c r="M99" s="30">
        <f aca="true" t="shared" si="44" ref="M99:M104">SUM(D99,F99,H99,L99,J99)</f>
        <v>0</v>
      </c>
      <c r="N99" s="46">
        <f>RANK(M99,Egyéni!$N$3:$N$156,0)</f>
        <v>33</v>
      </c>
      <c r="O99" s="152">
        <f>SUM(M99:M104)-MIN(M99:M104)</f>
        <v>0</v>
      </c>
      <c r="P99" s="153"/>
    </row>
    <row r="100" spans="1:16" ht="19.5" customHeight="1">
      <c r="A100" s="56"/>
      <c r="B100" s="73"/>
      <c r="C100" s="57"/>
      <c r="D100" s="29">
        <f t="shared" si="40"/>
        <v>0</v>
      </c>
      <c r="E100" s="65"/>
      <c r="F100" s="44">
        <f t="shared" si="41"/>
        <v>0</v>
      </c>
      <c r="G100" s="65"/>
      <c r="H100" s="29">
        <f t="shared" si="42"/>
        <v>0</v>
      </c>
      <c r="I100" s="65"/>
      <c r="J100" s="44">
        <f t="shared" si="43"/>
        <v>0</v>
      </c>
      <c r="K100" s="61"/>
      <c r="L100" s="44">
        <f>IF(K100&lt;fiú!$D$2,0,VLOOKUP(K100,hfut,3,TRUE))</f>
        <v>0</v>
      </c>
      <c r="M100" s="30">
        <f t="shared" si="44"/>
        <v>0</v>
      </c>
      <c r="N100" s="47">
        <f>RANK(M100,Egyéni!$N$3:$N$156,0)</f>
        <v>33</v>
      </c>
      <c r="O100" s="154"/>
      <c r="P100" s="155"/>
    </row>
    <row r="101" spans="1:16" ht="19.5" customHeight="1">
      <c r="A101" s="56"/>
      <c r="B101" s="73"/>
      <c r="C101" s="57"/>
      <c r="D101" s="29">
        <f t="shared" si="40"/>
        <v>0</v>
      </c>
      <c r="E101" s="65"/>
      <c r="F101" s="44">
        <f t="shared" si="41"/>
        <v>0</v>
      </c>
      <c r="G101" s="66"/>
      <c r="H101" s="29">
        <f t="shared" si="42"/>
        <v>0</v>
      </c>
      <c r="I101" s="66"/>
      <c r="J101" s="44">
        <f t="shared" si="43"/>
        <v>0</v>
      </c>
      <c r="K101" s="61"/>
      <c r="L101" s="44">
        <f>IF(K101&lt;fiú!$D$2,0,VLOOKUP(K101,hfut,3,TRUE))</f>
        <v>0</v>
      </c>
      <c r="M101" s="30">
        <f t="shared" si="44"/>
        <v>0</v>
      </c>
      <c r="N101" s="47">
        <f>RANK(M101,Egyéni!$N$3:$N$156,0)</f>
        <v>33</v>
      </c>
      <c r="O101" s="154"/>
      <c r="P101" s="155"/>
    </row>
    <row r="102" spans="1:16" ht="19.5" customHeight="1">
      <c r="A102" s="56"/>
      <c r="B102" s="73"/>
      <c r="C102" s="57"/>
      <c r="D102" s="29">
        <f t="shared" si="40"/>
        <v>0</v>
      </c>
      <c r="E102" s="65"/>
      <c r="F102" s="44">
        <f t="shared" si="41"/>
        <v>0</v>
      </c>
      <c r="G102" s="66"/>
      <c r="H102" s="29">
        <f t="shared" si="42"/>
        <v>0</v>
      </c>
      <c r="I102" s="66"/>
      <c r="J102" s="44">
        <f t="shared" si="43"/>
        <v>0</v>
      </c>
      <c r="K102" s="61"/>
      <c r="L102" s="44">
        <f>IF(K102&lt;fiú!$D$2,0,VLOOKUP(K102,hfut,3,TRUE))</f>
        <v>0</v>
      </c>
      <c r="M102" s="30">
        <f t="shared" si="44"/>
        <v>0</v>
      </c>
      <c r="N102" s="47">
        <f>RANK(M102,Egyéni!$N$3:$N$156,0)</f>
        <v>33</v>
      </c>
      <c r="O102" s="154"/>
      <c r="P102" s="155"/>
    </row>
    <row r="103" spans="1:16" ht="19.5" customHeight="1">
      <c r="A103" s="56"/>
      <c r="B103" s="73"/>
      <c r="C103" s="57"/>
      <c r="D103" s="29">
        <f t="shared" si="40"/>
        <v>0</v>
      </c>
      <c r="E103" s="65"/>
      <c r="F103" s="44">
        <f t="shared" si="41"/>
        <v>0</v>
      </c>
      <c r="G103" s="66"/>
      <c r="H103" s="29">
        <f t="shared" si="42"/>
        <v>0</v>
      </c>
      <c r="I103" s="66"/>
      <c r="J103" s="44">
        <f t="shared" si="43"/>
        <v>0</v>
      </c>
      <c r="K103" s="61"/>
      <c r="L103" s="44">
        <f>IF(K103&lt;fiú!$D$2,0,VLOOKUP(K103,hfut,3,TRUE))</f>
        <v>0</v>
      </c>
      <c r="M103" s="30">
        <f t="shared" si="44"/>
        <v>0</v>
      </c>
      <c r="N103" s="47">
        <f>RANK(M103,Egyéni!$N$3:$N$156,0)</f>
        <v>33</v>
      </c>
      <c r="O103" s="50"/>
      <c r="P103" s="52"/>
    </row>
    <row r="104" spans="1:16" ht="19.5" customHeight="1" thickBot="1">
      <c r="A104" s="58"/>
      <c r="B104" s="74"/>
      <c r="C104" s="59"/>
      <c r="D104" s="31">
        <f t="shared" si="40"/>
        <v>0</v>
      </c>
      <c r="E104" s="116"/>
      <c r="F104" s="45">
        <f t="shared" si="41"/>
        <v>0</v>
      </c>
      <c r="G104" s="67"/>
      <c r="H104" s="31">
        <f t="shared" si="42"/>
        <v>0</v>
      </c>
      <c r="I104" s="67"/>
      <c r="J104" s="45">
        <f t="shared" si="43"/>
        <v>0</v>
      </c>
      <c r="K104" s="62"/>
      <c r="L104" s="45">
        <f>IF(K104&lt;fiú!$D$2,0,VLOOKUP(K104,hfut,3,TRUE))</f>
        <v>0</v>
      </c>
      <c r="M104" s="32">
        <f t="shared" si="44"/>
        <v>0</v>
      </c>
      <c r="N104" s="49">
        <f>RANK(M104,Egyéni!$N$3:$N$156,0)</f>
        <v>33</v>
      </c>
      <c r="O104" s="150"/>
      <c r="P104" s="151"/>
    </row>
    <row r="105" ht="19.5" customHeight="1"/>
    <row r="106" ht="19.5" customHeight="1" thickBot="1"/>
    <row r="107" spans="1:16" ht="19.5" customHeight="1" thickBot="1">
      <c r="A107" s="164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6"/>
      <c r="O107" s="160">
        <f>RANK(O109,Csapat!$C$3:P110,0)</f>
        <v>6</v>
      </c>
      <c r="P107" s="161"/>
    </row>
    <row r="108" spans="1:16" ht="19.5" customHeight="1" thickBot="1">
      <c r="A108" s="34" t="s">
        <v>0</v>
      </c>
      <c r="B108" s="35" t="s">
        <v>1</v>
      </c>
      <c r="C108" s="145" t="s">
        <v>174</v>
      </c>
      <c r="D108" s="145"/>
      <c r="E108" s="163" t="s">
        <v>2</v>
      </c>
      <c r="F108" s="163"/>
      <c r="G108" s="163" t="s">
        <v>7</v>
      </c>
      <c r="H108" s="163"/>
      <c r="I108" s="146" t="s">
        <v>175</v>
      </c>
      <c r="J108" s="147"/>
      <c r="K108" s="146" t="s">
        <v>169</v>
      </c>
      <c r="L108" s="147"/>
      <c r="M108" s="35" t="s">
        <v>5</v>
      </c>
      <c r="N108" s="36" t="s">
        <v>6</v>
      </c>
      <c r="O108" s="162"/>
      <c r="P108" s="142"/>
    </row>
    <row r="109" spans="1:16" ht="19.5" customHeight="1">
      <c r="A109" s="63"/>
      <c r="B109" s="72"/>
      <c r="C109" s="55"/>
      <c r="D109" s="33">
        <f aca="true" t="shared" si="45" ref="D109:D114">IF(C109&lt;6.19,0,VLOOKUP(C109,rfut,5,TRUE))</f>
        <v>0</v>
      </c>
      <c r="E109" s="64"/>
      <c r="F109" s="44">
        <f aca="true" t="shared" si="46" ref="F109:F114">IF(E109&lt;1.79,0,VLOOKUP(E109,távol,4,TRUE))</f>
        <v>0</v>
      </c>
      <c r="G109" s="64"/>
      <c r="H109" s="33">
        <f aca="true" t="shared" si="47" ref="H109:H114">IF(G109&lt;4,0,VLOOKUP(G109,kisl,2,TRUE))</f>
        <v>0</v>
      </c>
      <c r="I109" s="64"/>
      <c r="J109" s="42">
        <f aca="true" t="shared" si="48" ref="J109:J114">IF(I109&lt;3,0,VLOOKUP(I109,súly,3,TRUE))</f>
        <v>0</v>
      </c>
      <c r="K109" s="60"/>
      <c r="L109" s="44">
        <f>IF(K109&lt;fiú!$D$2,0,VLOOKUP(K109,hfut,3,TRUE))</f>
        <v>0</v>
      </c>
      <c r="M109" s="30">
        <f aca="true" t="shared" si="49" ref="M109:M114">SUM(D109,F109,H109,L109,J109)</f>
        <v>0</v>
      </c>
      <c r="N109" s="46">
        <f>RANK(M109,Egyéni!$N$3:$N$156,0)</f>
        <v>33</v>
      </c>
      <c r="O109" s="152">
        <f>SUM(M109:M114)-MIN(M109:M114)</f>
        <v>0</v>
      </c>
      <c r="P109" s="153"/>
    </row>
    <row r="110" spans="1:16" ht="19.5" customHeight="1">
      <c r="A110" s="56"/>
      <c r="B110" s="73"/>
      <c r="C110" s="57"/>
      <c r="D110" s="29">
        <f t="shared" si="45"/>
        <v>0</v>
      </c>
      <c r="E110" s="65"/>
      <c r="F110" s="44">
        <f t="shared" si="46"/>
        <v>0</v>
      </c>
      <c r="G110" s="65"/>
      <c r="H110" s="29">
        <f t="shared" si="47"/>
        <v>0</v>
      </c>
      <c r="I110" s="65"/>
      <c r="J110" s="44">
        <f t="shared" si="48"/>
        <v>0</v>
      </c>
      <c r="K110" s="61"/>
      <c r="L110" s="44">
        <f>IF(K110&lt;fiú!$D$2,0,VLOOKUP(K110,hfut,3,TRUE))</f>
        <v>0</v>
      </c>
      <c r="M110" s="30">
        <f t="shared" si="49"/>
        <v>0</v>
      </c>
      <c r="N110" s="47">
        <f>RANK(M110,Egyéni!$N$3:$N$156,0)</f>
        <v>33</v>
      </c>
      <c r="O110" s="154"/>
      <c r="P110" s="155"/>
    </row>
    <row r="111" spans="1:16" ht="19.5" customHeight="1">
      <c r="A111" s="56"/>
      <c r="B111" s="73"/>
      <c r="C111" s="57"/>
      <c r="D111" s="29">
        <f t="shared" si="45"/>
        <v>0</v>
      </c>
      <c r="E111" s="65"/>
      <c r="F111" s="44">
        <f t="shared" si="46"/>
        <v>0</v>
      </c>
      <c r="G111" s="66"/>
      <c r="H111" s="29">
        <f t="shared" si="47"/>
        <v>0</v>
      </c>
      <c r="I111" s="66"/>
      <c r="J111" s="44">
        <f t="shared" si="48"/>
        <v>0</v>
      </c>
      <c r="K111" s="61"/>
      <c r="L111" s="44">
        <f>IF(K111&lt;fiú!$D$2,0,VLOOKUP(K111,hfut,3,TRUE))</f>
        <v>0</v>
      </c>
      <c r="M111" s="30">
        <f t="shared" si="49"/>
        <v>0</v>
      </c>
      <c r="N111" s="47">
        <f>RANK(M111,Egyéni!$N$3:$N$156,0)</f>
        <v>33</v>
      </c>
      <c r="O111" s="154"/>
      <c r="P111" s="155"/>
    </row>
    <row r="112" spans="1:16" ht="19.5" customHeight="1">
      <c r="A112" s="56"/>
      <c r="B112" s="73"/>
      <c r="C112" s="57"/>
      <c r="D112" s="29">
        <f t="shared" si="45"/>
        <v>0</v>
      </c>
      <c r="E112" s="65"/>
      <c r="F112" s="44">
        <f t="shared" si="46"/>
        <v>0</v>
      </c>
      <c r="G112" s="66"/>
      <c r="H112" s="29">
        <f t="shared" si="47"/>
        <v>0</v>
      </c>
      <c r="I112" s="66"/>
      <c r="J112" s="44">
        <f t="shared" si="48"/>
        <v>0</v>
      </c>
      <c r="K112" s="61"/>
      <c r="L112" s="44">
        <f>IF(K112&lt;fiú!$D$2,0,VLOOKUP(K112,hfut,3,TRUE))</f>
        <v>0</v>
      </c>
      <c r="M112" s="30">
        <f t="shared" si="49"/>
        <v>0</v>
      </c>
      <c r="N112" s="47">
        <f>RANK(M112,Egyéni!$N$3:$N$156,0)</f>
        <v>33</v>
      </c>
      <c r="O112" s="154"/>
      <c r="P112" s="155"/>
    </row>
    <row r="113" spans="1:16" ht="19.5" customHeight="1">
      <c r="A113" s="56"/>
      <c r="B113" s="73"/>
      <c r="C113" s="57"/>
      <c r="D113" s="29">
        <f t="shared" si="45"/>
        <v>0</v>
      </c>
      <c r="E113" s="65"/>
      <c r="F113" s="44">
        <f t="shared" si="46"/>
        <v>0</v>
      </c>
      <c r="G113" s="66"/>
      <c r="H113" s="29">
        <f t="shared" si="47"/>
        <v>0</v>
      </c>
      <c r="I113" s="66"/>
      <c r="J113" s="44">
        <f t="shared" si="48"/>
        <v>0</v>
      </c>
      <c r="K113" s="61"/>
      <c r="L113" s="44">
        <f>IF(K113&lt;fiú!$D$2,0,VLOOKUP(K113,hfut,3,TRUE))</f>
        <v>0</v>
      </c>
      <c r="M113" s="30">
        <f t="shared" si="49"/>
        <v>0</v>
      </c>
      <c r="N113" s="47">
        <f>RANK(M113,Egyéni!$N$3:$N$156,0)</f>
        <v>33</v>
      </c>
      <c r="O113" s="50"/>
      <c r="P113" s="52"/>
    </row>
    <row r="114" spans="1:16" ht="19.5" customHeight="1" thickBot="1">
      <c r="A114" s="58"/>
      <c r="B114" s="74"/>
      <c r="C114" s="59"/>
      <c r="D114" s="31">
        <f t="shared" si="45"/>
        <v>0</v>
      </c>
      <c r="E114" s="116"/>
      <c r="F114" s="45">
        <f t="shared" si="46"/>
        <v>0</v>
      </c>
      <c r="G114" s="67"/>
      <c r="H114" s="31">
        <f t="shared" si="47"/>
        <v>0</v>
      </c>
      <c r="I114" s="67"/>
      <c r="J114" s="45">
        <f t="shared" si="48"/>
        <v>0</v>
      </c>
      <c r="K114" s="62"/>
      <c r="L114" s="45">
        <f>IF(K114&lt;fiú!$D$2,0,VLOOKUP(K114,hfut,3,TRUE))</f>
        <v>0</v>
      </c>
      <c r="M114" s="32">
        <f t="shared" si="49"/>
        <v>0</v>
      </c>
      <c r="N114" s="49">
        <f>RANK(M114,Egyéni!$N$3:$N$156,0)</f>
        <v>33</v>
      </c>
      <c r="O114" s="150"/>
      <c r="P114" s="151"/>
    </row>
    <row r="115" ht="19.5" customHeight="1"/>
    <row r="116" ht="19.5" customHeight="1" thickBot="1"/>
    <row r="117" spans="1:16" ht="19.5" customHeight="1" thickBot="1">
      <c r="A117" s="164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6"/>
      <c r="O117" s="160">
        <f>RANK(O119,Csapat!$C$3:P120,0)</f>
        <v>6</v>
      </c>
      <c r="P117" s="161"/>
    </row>
    <row r="118" spans="1:16" ht="19.5" customHeight="1" thickBot="1">
      <c r="A118" s="34" t="s">
        <v>0</v>
      </c>
      <c r="B118" s="35" t="s">
        <v>1</v>
      </c>
      <c r="C118" s="145" t="s">
        <v>174</v>
      </c>
      <c r="D118" s="145"/>
      <c r="E118" s="163" t="s">
        <v>2</v>
      </c>
      <c r="F118" s="163"/>
      <c r="G118" s="163" t="s">
        <v>7</v>
      </c>
      <c r="H118" s="163"/>
      <c r="I118" s="146" t="s">
        <v>175</v>
      </c>
      <c r="J118" s="147"/>
      <c r="K118" s="146" t="s">
        <v>169</v>
      </c>
      <c r="L118" s="147"/>
      <c r="M118" s="35" t="s">
        <v>5</v>
      </c>
      <c r="N118" s="36" t="s">
        <v>6</v>
      </c>
      <c r="O118" s="162"/>
      <c r="P118" s="142"/>
    </row>
    <row r="119" spans="1:16" ht="19.5" customHeight="1">
      <c r="A119" s="63"/>
      <c r="B119" s="72"/>
      <c r="C119" s="55"/>
      <c r="D119" s="33">
        <f aca="true" t="shared" si="50" ref="D119:D124">IF(C119&lt;6.19,0,VLOOKUP(C119,rfut,5,TRUE))</f>
        <v>0</v>
      </c>
      <c r="E119" s="64"/>
      <c r="F119" s="44">
        <f aca="true" t="shared" si="51" ref="F119:F124">IF(E119&lt;1.79,0,VLOOKUP(E119,távol,4,TRUE))</f>
        <v>0</v>
      </c>
      <c r="G119" s="64"/>
      <c r="H119" s="33">
        <f aca="true" t="shared" si="52" ref="H119:H124">IF(G119&lt;4,0,VLOOKUP(G119,kisl,2,TRUE))</f>
        <v>0</v>
      </c>
      <c r="I119" s="64"/>
      <c r="J119" s="42">
        <f aca="true" t="shared" si="53" ref="J119:J124">IF(I119&lt;3,0,VLOOKUP(I119,súly,3,TRUE))</f>
        <v>0</v>
      </c>
      <c r="K119" s="60"/>
      <c r="L119" s="44">
        <f>IF(K119&lt;fiú!$D$2,0,VLOOKUP(K119,hfut,3,TRUE))</f>
        <v>0</v>
      </c>
      <c r="M119" s="30">
        <f aca="true" t="shared" si="54" ref="M119:M124">SUM(D119,F119,H119,L119,J119)</f>
        <v>0</v>
      </c>
      <c r="N119" s="46">
        <f>RANK(M119,Egyéni!$N$3:$N$156,0)</f>
        <v>33</v>
      </c>
      <c r="O119" s="152">
        <f>SUM(M119:M124)-MIN(M119:M124)</f>
        <v>0</v>
      </c>
      <c r="P119" s="153"/>
    </row>
    <row r="120" spans="1:16" ht="19.5" customHeight="1">
      <c r="A120" s="56"/>
      <c r="B120" s="73"/>
      <c r="C120" s="57"/>
      <c r="D120" s="29">
        <f t="shared" si="50"/>
        <v>0</v>
      </c>
      <c r="E120" s="65"/>
      <c r="F120" s="44">
        <f t="shared" si="51"/>
        <v>0</v>
      </c>
      <c r="G120" s="65"/>
      <c r="H120" s="29">
        <f t="shared" si="52"/>
        <v>0</v>
      </c>
      <c r="I120" s="65"/>
      <c r="J120" s="44">
        <f t="shared" si="53"/>
        <v>0</v>
      </c>
      <c r="K120" s="61"/>
      <c r="L120" s="44">
        <f>IF(K120&lt;fiú!$D$2,0,VLOOKUP(K120,hfut,3,TRUE))</f>
        <v>0</v>
      </c>
      <c r="M120" s="30">
        <f t="shared" si="54"/>
        <v>0</v>
      </c>
      <c r="N120" s="47">
        <f>RANK(M120,Egyéni!$N$3:$N$156,0)</f>
        <v>33</v>
      </c>
      <c r="O120" s="154"/>
      <c r="P120" s="155"/>
    </row>
    <row r="121" spans="1:16" ht="19.5" customHeight="1">
      <c r="A121" s="56"/>
      <c r="B121" s="73"/>
      <c r="C121" s="57"/>
      <c r="D121" s="29">
        <f t="shared" si="50"/>
        <v>0</v>
      </c>
      <c r="E121" s="65"/>
      <c r="F121" s="44">
        <f t="shared" si="51"/>
        <v>0</v>
      </c>
      <c r="G121" s="66"/>
      <c r="H121" s="29">
        <f t="shared" si="52"/>
        <v>0</v>
      </c>
      <c r="I121" s="66"/>
      <c r="J121" s="44">
        <f t="shared" si="53"/>
        <v>0</v>
      </c>
      <c r="K121" s="61"/>
      <c r="L121" s="44">
        <f>IF(K121&lt;fiú!$D$2,0,VLOOKUP(K121,hfut,3,TRUE))</f>
        <v>0</v>
      </c>
      <c r="M121" s="30">
        <f t="shared" si="54"/>
        <v>0</v>
      </c>
      <c r="N121" s="47">
        <f>RANK(M121,Egyéni!$N$3:$N$156,0)</f>
        <v>33</v>
      </c>
      <c r="O121" s="154"/>
      <c r="P121" s="155"/>
    </row>
    <row r="122" spans="1:16" ht="19.5" customHeight="1">
      <c r="A122" s="56"/>
      <c r="B122" s="73"/>
      <c r="C122" s="57"/>
      <c r="D122" s="29">
        <f t="shared" si="50"/>
        <v>0</v>
      </c>
      <c r="E122" s="65"/>
      <c r="F122" s="44">
        <f t="shared" si="51"/>
        <v>0</v>
      </c>
      <c r="G122" s="66"/>
      <c r="H122" s="29">
        <f t="shared" si="52"/>
        <v>0</v>
      </c>
      <c r="I122" s="66"/>
      <c r="J122" s="44">
        <f t="shared" si="53"/>
        <v>0</v>
      </c>
      <c r="K122" s="61"/>
      <c r="L122" s="44">
        <f>IF(K122&lt;fiú!$D$2,0,VLOOKUP(K122,hfut,3,TRUE))</f>
        <v>0</v>
      </c>
      <c r="M122" s="30">
        <f t="shared" si="54"/>
        <v>0</v>
      </c>
      <c r="N122" s="47">
        <f>RANK(M122,Egyéni!$N$3:$N$156,0)</f>
        <v>33</v>
      </c>
      <c r="O122" s="154"/>
      <c r="P122" s="155"/>
    </row>
    <row r="123" spans="1:16" ht="19.5" customHeight="1">
      <c r="A123" s="56"/>
      <c r="B123" s="73"/>
      <c r="C123" s="57"/>
      <c r="D123" s="29">
        <f t="shared" si="50"/>
        <v>0</v>
      </c>
      <c r="E123" s="65"/>
      <c r="F123" s="44">
        <f t="shared" si="51"/>
        <v>0</v>
      </c>
      <c r="G123" s="66"/>
      <c r="H123" s="29">
        <f t="shared" si="52"/>
        <v>0</v>
      </c>
      <c r="I123" s="66"/>
      <c r="J123" s="44">
        <f t="shared" si="53"/>
        <v>0</v>
      </c>
      <c r="K123" s="61"/>
      <c r="L123" s="44">
        <f>IF(K123&lt;fiú!$D$2,0,VLOOKUP(K123,hfut,3,TRUE))</f>
        <v>0</v>
      </c>
      <c r="M123" s="30">
        <f t="shared" si="54"/>
        <v>0</v>
      </c>
      <c r="N123" s="47">
        <f>RANK(M123,Egyéni!$N$3:$N$156,0)</f>
        <v>33</v>
      </c>
      <c r="O123" s="50"/>
      <c r="P123" s="52"/>
    </row>
    <row r="124" spans="1:16" ht="19.5" customHeight="1" thickBot="1">
      <c r="A124" s="58"/>
      <c r="B124" s="74"/>
      <c r="C124" s="59"/>
      <c r="D124" s="31">
        <f t="shared" si="50"/>
        <v>0</v>
      </c>
      <c r="E124" s="116"/>
      <c r="F124" s="45">
        <f t="shared" si="51"/>
        <v>0</v>
      </c>
      <c r="G124" s="67"/>
      <c r="H124" s="31">
        <f t="shared" si="52"/>
        <v>0</v>
      </c>
      <c r="I124" s="67"/>
      <c r="J124" s="45">
        <f t="shared" si="53"/>
        <v>0</v>
      </c>
      <c r="K124" s="62"/>
      <c r="L124" s="45">
        <f>IF(K124&lt;fiú!$D$2,0,VLOOKUP(K124,hfut,3,TRUE))</f>
        <v>0</v>
      </c>
      <c r="M124" s="32">
        <f t="shared" si="54"/>
        <v>0</v>
      </c>
      <c r="N124" s="49">
        <f>RANK(M124,Egyéni!$N$3:$N$156,0)</f>
        <v>33</v>
      </c>
      <c r="O124" s="150"/>
      <c r="P124" s="151"/>
    </row>
    <row r="125" ht="19.5" customHeight="1"/>
    <row r="126" ht="19.5" customHeight="1" thickBot="1"/>
    <row r="127" spans="1:16" ht="19.5" customHeight="1" thickBot="1">
      <c r="A127" s="164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6"/>
      <c r="O127" s="160">
        <f>RANK(O129,Csapat!$C$3:P130,0)</f>
        <v>6</v>
      </c>
      <c r="P127" s="161"/>
    </row>
    <row r="128" spans="1:16" ht="19.5" customHeight="1" thickBot="1">
      <c r="A128" s="34" t="s">
        <v>0</v>
      </c>
      <c r="B128" s="35" t="s">
        <v>1</v>
      </c>
      <c r="C128" s="145" t="s">
        <v>174</v>
      </c>
      <c r="D128" s="145"/>
      <c r="E128" s="163" t="s">
        <v>2</v>
      </c>
      <c r="F128" s="163"/>
      <c r="G128" s="163" t="s">
        <v>7</v>
      </c>
      <c r="H128" s="163"/>
      <c r="I128" s="146" t="s">
        <v>175</v>
      </c>
      <c r="J128" s="147"/>
      <c r="K128" s="146" t="s">
        <v>169</v>
      </c>
      <c r="L128" s="147"/>
      <c r="M128" s="35" t="s">
        <v>5</v>
      </c>
      <c r="N128" s="36" t="s">
        <v>6</v>
      </c>
      <c r="O128" s="162"/>
      <c r="P128" s="142"/>
    </row>
    <row r="129" spans="1:16" ht="19.5" customHeight="1">
      <c r="A129" s="63"/>
      <c r="B129" s="72"/>
      <c r="C129" s="55"/>
      <c r="D129" s="33">
        <f aca="true" t="shared" si="55" ref="D129:D134">IF(C129&lt;6.19,0,VLOOKUP(C129,rfut,5,TRUE))</f>
        <v>0</v>
      </c>
      <c r="E129" s="64"/>
      <c r="F129" s="44">
        <f aca="true" t="shared" si="56" ref="F129:F134">IF(E129&lt;1.79,0,VLOOKUP(E129,távol,4,TRUE))</f>
        <v>0</v>
      </c>
      <c r="G129" s="64"/>
      <c r="H129" s="33">
        <f aca="true" t="shared" si="57" ref="H129:H134">IF(G129&lt;4,0,VLOOKUP(G129,kisl,2,TRUE))</f>
        <v>0</v>
      </c>
      <c r="I129" s="64"/>
      <c r="J129" s="42">
        <f aca="true" t="shared" si="58" ref="J129:J134">IF(I129&lt;3,0,VLOOKUP(I129,súly,3,TRUE))</f>
        <v>0</v>
      </c>
      <c r="K129" s="60"/>
      <c r="L129" s="44">
        <f>IF(K129&lt;fiú!$D$2,0,VLOOKUP(K129,hfut,3,TRUE))</f>
        <v>0</v>
      </c>
      <c r="M129" s="30">
        <f aca="true" t="shared" si="59" ref="M129:M134">SUM(D129,F129,H129,L129,J129)</f>
        <v>0</v>
      </c>
      <c r="N129" s="46">
        <f>RANK(M129,Egyéni!$N$3:$N$156,0)</f>
        <v>33</v>
      </c>
      <c r="O129" s="152">
        <f>SUM(M129:M134)-MIN(M129:M134)</f>
        <v>0</v>
      </c>
      <c r="P129" s="153"/>
    </row>
    <row r="130" spans="1:16" ht="19.5" customHeight="1">
      <c r="A130" s="56"/>
      <c r="B130" s="73"/>
      <c r="C130" s="57"/>
      <c r="D130" s="29">
        <f t="shared" si="55"/>
        <v>0</v>
      </c>
      <c r="E130" s="65"/>
      <c r="F130" s="44">
        <f t="shared" si="56"/>
        <v>0</v>
      </c>
      <c r="G130" s="65"/>
      <c r="H130" s="29">
        <f t="shared" si="57"/>
        <v>0</v>
      </c>
      <c r="I130" s="65"/>
      <c r="J130" s="44">
        <f t="shared" si="58"/>
        <v>0</v>
      </c>
      <c r="K130" s="61"/>
      <c r="L130" s="44">
        <f>IF(K130&lt;fiú!$D$2,0,VLOOKUP(K130,hfut,3,TRUE))</f>
        <v>0</v>
      </c>
      <c r="M130" s="30">
        <f t="shared" si="59"/>
        <v>0</v>
      </c>
      <c r="N130" s="47">
        <f>RANK(M130,Egyéni!$N$3:$N$156,0)</f>
        <v>33</v>
      </c>
      <c r="O130" s="154"/>
      <c r="P130" s="155"/>
    </row>
    <row r="131" spans="1:16" ht="19.5" customHeight="1">
      <c r="A131" s="56"/>
      <c r="B131" s="73"/>
      <c r="C131" s="57"/>
      <c r="D131" s="29">
        <f t="shared" si="55"/>
        <v>0</v>
      </c>
      <c r="E131" s="65"/>
      <c r="F131" s="44">
        <f t="shared" si="56"/>
        <v>0</v>
      </c>
      <c r="G131" s="66"/>
      <c r="H131" s="29">
        <f t="shared" si="57"/>
        <v>0</v>
      </c>
      <c r="I131" s="66"/>
      <c r="J131" s="44">
        <f t="shared" si="58"/>
        <v>0</v>
      </c>
      <c r="K131" s="61"/>
      <c r="L131" s="44">
        <f>IF(K131&lt;fiú!$D$2,0,VLOOKUP(K131,hfut,3,TRUE))</f>
        <v>0</v>
      </c>
      <c r="M131" s="30">
        <f t="shared" si="59"/>
        <v>0</v>
      </c>
      <c r="N131" s="47">
        <f>RANK(M131,Egyéni!$N$3:$N$156,0)</f>
        <v>33</v>
      </c>
      <c r="O131" s="154"/>
      <c r="P131" s="155"/>
    </row>
    <row r="132" spans="1:16" ht="19.5" customHeight="1">
      <c r="A132" s="56"/>
      <c r="B132" s="73"/>
      <c r="C132" s="57"/>
      <c r="D132" s="29">
        <f t="shared" si="55"/>
        <v>0</v>
      </c>
      <c r="E132" s="65"/>
      <c r="F132" s="44">
        <f t="shared" si="56"/>
        <v>0</v>
      </c>
      <c r="G132" s="66"/>
      <c r="H132" s="29">
        <f t="shared" si="57"/>
        <v>0</v>
      </c>
      <c r="I132" s="66"/>
      <c r="J132" s="44">
        <f t="shared" si="58"/>
        <v>0</v>
      </c>
      <c r="K132" s="61"/>
      <c r="L132" s="44">
        <f>IF(K132&lt;fiú!$D$2,0,VLOOKUP(K132,hfut,3,TRUE))</f>
        <v>0</v>
      </c>
      <c r="M132" s="30">
        <f t="shared" si="59"/>
        <v>0</v>
      </c>
      <c r="N132" s="47">
        <f>RANK(M132,Egyéni!$N$3:$N$156,0)</f>
        <v>33</v>
      </c>
      <c r="O132" s="154"/>
      <c r="P132" s="155"/>
    </row>
    <row r="133" spans="1:16" ht="19.5" customHeight="1">
      <c r="A133" s="56"/>
      <c r="B133" s="73"/>
      <c r="C133" s="57"/>
      <c r="D133" s="29">
        <f t="shared" si="55"/>
        <v>0</v>
      </c>
      <c r="E133" s="65"/>
      <c r="F133" s="44">
        <f t="shared" si="56"/>
        <v>0</v>
      </c>
      <c r="G133" s="66"/>
      <c r="H133" s="29">
        <f t="shared" si="57"/>
        <v>0</v>
      </c>
      <c r="I133" s="66"/>
      <c r="J133" s="44">
        <f t="shared" si="58"/>
        <v>0</v>
      </c>
      <c r="K133" s="61"/>
      <c r="L133" s="44">
        <f>IF(K133&lt;fiú!$D$2,0,VLOOKUP(K133,hfut,3,TRUE))</f>
        <v>0</v>
      </c>
      <c r="M133" s="30">
        <f t="shared" si="59"/>
        <v>0</v>
      </c>
      <c r="N133" s="47">
        <f>RANK(M133,Egyéni!$N$3:$N$156,0)</f>
        <v>33</v>
      </c>
      <c r="O133" s="50"/>
      <c r="P133" s="52"/>
    </row>
    <row r="134" spans="1:16" ht="19.5" customHeight="1" thickBot="1">
      <c r="A134" s="58"/>
      <c r="B134" s="74"/>
      <c r="C134" s="59"/>
      <c r="D134" s="31">
        <f t="shared" si="55"/>
        <v>0</v>
      </c>
      <c r="E134" s="116"/>
      <c r="F134" s="45">
        <f t="shared" si="56"/>
        <v>0</v>
      </c>
      <c r="G134" s="67"/>
      <c r="H134" s="31">
        <f t="shared" si="57"/>
        <v>0</v>
      </c>
      <c r="I134" s="67"/>
      <c r="J134" s="45">
        <f t="shared" si="58"/>
        <v>0</v>
      </c>
      <c r="K134" s="62"/>
      <c r="L134" s="45">
        <f>IF(K134&lt;fiú!$D$2,0,VLOOKUP(K134,hfut,3,TRUE))</f>
        <v>0</v>
      </c>
      <c r="M134" s="32">
        <f t="shared" si="59"/>
        <v>0</v>
      </c>
      <c r="N134" s="49">
        <f>RANK(M134,Egyéni!$N$3:$N$156,0)</f>
        <v>33</v>
      </c>
      <c r="O134" s="150"/>
      <c r="P134" s="151"/>
    </row>
    <row r="135" ht="19.5" customHeight="1"/>
    <row r="136" ht="19.5" customHeight="1" thickBot="1"/>
    <row r="137" spans="1:16" ht="19.5" customHeight="1" thickBot="1">
      <c r="A137" s="164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6"/>
      <c r="O137" s="160">
        <f>RANK(O139,Csapat!$C$3:P140,0)</f>
        <v>6</v>
      </c>
      <c r="P137" s="161"/>
    </row>
    <row r="138" spans="1:16" ht="19.5" customHeight="1" thickBot="1">
      <c r="A138" s="34" t="s">
        <v>0</v>
      </c>
      <c r="B138" s="35" t="s">
        <v>1</v>
      </c>
      <c r="C138" s="145" t="s">
        <v>174</v>
      </c>
      <c r="D138" s="145"/>
      <c r="E138" s="163" t="s">
        <v>2</v>
      </c>
      <c r="F138" s="163"/>
      <c r="G138" s="163" t="s">
        <v>7</v>
      </c>
      <c r="H138" s="163"/>
      <c r="I138" s="146" t="s">
        <v>175</v>
      </c>
      <c r="J138" s="147"/>
      <c r="K138" s="146" t="s">
        <v>169</v>
      </c>
      <c r="L138" s="147"/>
      <c r="M138" s="35" t="s">
        <v>5</v>
      </c>
      <c r="N138" s="36" t="s">
        <v>6</v>
      </c>
      <c r="O138" s="162"/>
      <c r="P138" s="142"/>
    </row>
    <row r="139" spans="1:16" ht="19.5" customHeight="1">
      <c r="A139" s="63"/>
      <c r="B139" s="72"/>
      <c r="C139" s="55"/>
      <c r="D139" s="33">
        <f aca="true" t="shared" si="60" ref="D139:D144">IF(C139&lt;6.19,0,VLOOKUP(C139,rfut,5,TRUE))</f>
        <v>0</v>
      </c>
      <c r="E139" s="64"/>
      <c r="F139" s="44">
        <f aca="true" t="shared" si="61" ref="F139:F144">IF(E139&lt;1.79,0,VLOOKUP(E139,távol,4,TRUE))</f>
        <v>0</v>
      </c>
      <c r="G139" s="64"/>
      <c r="H139" s="33">
        <f aca="true" t="shared" si="62" ref="H139:H144">IF(G139&lt;4,0,VLOOKUP(G139,kisl,2,TRUE))</f>
        <v>0</v>
      </c>
      <c r="I139" s="64"/>
      <c r="J139" s="42">
        <f aca="true" t="shared" si="63" ref="J139:J144">IF(I139&lt;3,0,VLOOKUP(I139,súly,3,TRUE))</f>
        <v>0</v>
      </c>
      <c r="K139" s="60"/>
      <c r="L139" s="44">
        <f>IF(K139&lt;fiú!$D$2,0,VLOOKUP(K139,hfut,3,TRUE))</f>
        <v>0</v>
      </c>
      <c r="M139" s="30">
        <f aca="true" t="shared" si="64" ref="M139:M144">SUM(D139,F139,H139,L139,J139)</f>
        <v>0</v>
      </c>
      <c r="N139" s="46">
        <f>RANK(M139,Egyéni!$N$3:$N$156,0)</f>
        <v>33</v>
      </c>
      <c r="O139" s="152">
        <f>SUM(M139:M144)-MIN(M139:M144)</f>
        <v>0</v>
      </c>
      <c r="P139" s="153"/>
    </row>
    <row r="140" spans="1:16" ht="19.5" customHeight="1">
      <c r="A140" s="56"/>
      <c r="B140" s="73"/>
      <c r="C140" s="57"/>
      <c r="D140" s="29">
        <f t="shared" si="60"/>
        <v>0</v>
      </c>
      <c r="E140" s="65"/>
      <c r="F140" s="44">
        <f t="shared" si="61"/>
        <v>0</v>
      </c>
      <c r="G140" s="65"/>
      <c r="H140" s="29">
        <f t="shared" si="62"/>
        <v>0</v>
      </c>
      <c r="I140" s="65"/>
      <c r="J140" s="44">
        <f t="shared" si="63"/>
        <v>0</v>
      </c>
      <c r="K140" s="61"/>
      <c r="L140" s="44">
        <f>IF(K140&lt;fiú!$D$2,0,VLOOKUP(K140,hfut,3,TRUE))</f>
        <v>0</v>
      </c>
      <c r="M140" s="30">
        <f t="shared" si="64"/>
        <v>0</v>
      </c>
      <c r="N140" s="47">
        <f>RANK(M140,Egyéni!$N$3:$N$156,0)</f>
        <v>33</v>
      </c>
      <c r="O140" s="154"/>
      <c r="P140" s="155"/>
    </row>
    <row r="141" spans="1:16" ht="19.5" customHeight="1">
      <c r="A141" s="56"/>
      <c r="B141" s="73"/>
      <c r="C141" s="57"/>
      <c r="D141" s="29">
        <f t="shared" si="60"/>
        <v>0</v>
      </c>
      <c r="E141" s="65"/>
      <c r="F141" s="44">
        <f t="shared" si="61"/>
        <v>0</v>
      </c>
      <c r="G141" s="66"/>
      <c r="H141" s="29">
        <f t="shared" si="62"/>
        <v>0</v>
      </c>
      <c r="I141" s="66"/>
      <c r="J141" s="44">
        <f t="shared" si="63"/>
        <v>0</v>
      </c>
      <c r="K141" s="61"/>
      <c r="L141" s="44">
        <f>IF(K141&lt;fiú!$D$2,0,VLOOKUP(K141,hfut,3,TRUE))</f>
        <v>0</v>
      </c>
      <c r="M141" s="30">
        <f t="shared" si="64"/>
        <v>0</v>
      </c>
      <c r="N141" s="47">
        <f>RANK(M141,Egyéni!$N$3:$N$156,0)</f>
        <v>33</v>
      </c>
      <c r="O141" s="154"/>
      <c r="P141" s="155"/>
    </row>
    <row r="142" spans="1:16" ht="19.5" customHeight="1">
      <c r="A142" s="56"/>
      <c r="B142" s="73"/>
      <c r="C142" s="57"/>
      <c r="D142" s="29">
        <f t="shared" si="60"/>
        <v>0</v>
      </c>
      <c r="E142" s="65"/>
      <c r="F142" s="44">
        <f t="shared" si="61"/>
        <v>0</v>
      </c>
      <c r="G142" s="66"/>
      <c r="H142" s="29">
        <f t="shared" si="62"/>
        <v>0</v>
      </c>
      <c r="I142" s="66"/>
      <c r="J142" s="44">
        <f t="shared" si="63"/>
        <v>0</v>
      </c>
      <c r="K142" s="61"/>
      <c r="L142" s="44">
        <f>IF(K142&lt;fiú!$D$2,0,VLOOKUP(K142,hfut,3,TRUE))</f>
        <v>0</v>
      </c>
      <c r="M142" s="30">
        <f t="shared" si="64"/>
        <v>0</v>
      </c>
      <c r="N142" s="47">
        <f>RANK(M142,Egyéni!$N$3:$N$156,0)</f>
        <v>33</v>
      </c>
      <c r="O142" s="154"/>
      <c r="P142" s="155"/>
    </row>
    <row r="143" spans="1:16" ht="19.5" customHeight="1">
      <c r="A143" s="56"/>
      <c r="B143" s="73"/>
      <c r="C143" s="57"/>
      <c r="D143" s="29">
        <f t="shared" si="60"/>
        <v>0</v>
      </c>
      <c r="E143" s="65"/>
      <c r="F143" s="44">
        <f t="shared" si="61"/>
        <v>0</v>
      </c>
      <c r="G143" s="66"/>
      <c r="H143" s="29">
        <f t="shared" si="62"/>
        <v>0</v>
      </c>
      <c r="I143" s="66"/>
      <c r="J143" s="44">
        <f t="shared" si="63"/>
        <v>0</v>
      </c>
      <c r="K143" s="61"/>
      <c r="L143" s="44">
        <f>IF(K143&lt;fiú!$D$2,0,VLOOKUP(K143,hfut,3,TRUE))</f>
        <v>0</v>
      </c>
      <c r="M143" s="30">
        <f t="shared" si="64"/>
        <v>0</v>
      </c>
      <c r="N143" s="47">
        <f>RANK(M143,Egyéni!$N$3:$N$156,0)</f>
        <v>33</v>
      </c>
      <c r="O143" s="50"/>
      <c r="P143" s="52"/>
    </row>
    <row r="144" spans="1:16" ht="19.5" customHeight="1" thickBot="1">
      <c r="A144" s="58"/>
      <c r="B144" s="74"/>
      <c r="C144" s="59"/>
      <c r="D144" s="31">
        <f t="shared" si="60"/>
        <v>0</v>
      </c>
      <c r="E144" s="116"/>
      <c r="F144" s="45">
        <f t="shared" si="61"/>
        <v>0</v>
      </c>
      <c r="G144" s="67"/>
      <c r="H144" s="31">
        <f t="shared" si="62"/>
        <v>0</v>
      </c>
      <c r="I144" s="67"/>
      <c r="J144" s="45">
        <f t="shared" si="63"/>
        <v>0</v>
      </c>
      <c r="K144" s="62"/>
      <c r="L144" s="45">
        <f>IF(K144&lt;fiú!$D$2,0,VLOOKUP(K144,hfut,3,TRUE))</f>
        <v>0</v>
      </c>
      <c r="M144" s="32">
        <f t="shared" si="64"/>
        <v>0</v>
      </c>
      <c r="N144" s="49">
        <f>RANK(M144,Egyéni!$N$3:$N$156,0)</f>
        <v>33</v>
      </c>
      <c r="O144" s="150"/>
      <c r="P144" s="151"/>
    </row>
    <row r="145" ht="19.5" customHeight="1"/>
    <row r="146" ht="19.5" customHeight="1" thickBot="1"/>
    <row r="147" spans="1:16" ht="19.5" customHeight="1" thickBot="1">
      <c r="A147" s="164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6"/>
      <c r="O147" s="160">
        <f>RANK(O149,Csapat!$C$3:P150,0)</f>
        <v>6</v>
      </c>
      <c r="P147" s="161"/>
    </row>
    <row r="148" spans="1:16" ht="19.5" customHeight="1" thickBot="1">
      <c r="A148" s="34" t="s">
        <v>0</v>
      </c>
      <c r="B148" s="35" t="s">
        <v>1</v>
      </c>
      <c r="C148" s="145" t="s">
        <v>174</v>
      </c>
      <c r="D148" s="145"/>
      <c r="E148" s="163" t="s">
        <v>2</v>
      </c>
      <c r="F148" s="163"/>
      <c r="G148" s="163" t="s">
        <v>7</v>
      </c>
      <c r="H148" s="163"/>
      <c r="I148" s="146" t="s">
        <v>175</v>
      </c>
      <c r="J148" s="147"/>
      <c r="K148" s="146" t="s">
        <v>169</v>
      </c>
      <c r="L148" s="147"/>
      <c r="M148" s="35" t="s">
        <v>5</v>
      </c>
      <c r="N148" s="36" t="s">
        <v>6</v>
      </c>
      <c r="O148" s="162"/>
      <c r="P148" s="142"/>
    </row>
    <row r="149" spans="1:16" ht="19.5" customHeight="1">
      <c r="A149" s="63"/>
      <c r="B149" s="72"/>
      <c r="C149" s="55"/>
      <c r="D149" s="33">
        <f aca="true" t="shared" si="65" ref="D149:D154">IF(C149&lt;6.19,0,VLOOKUP(C149,rfut,5,TRUE))</f>
        <v>0</v>
      </c>
      <c r="E149" s="64"/>
      <c r="F149" s="44">
        <f aca="true" t="shared" si="66" ref="F149:F154">IF(E149&lt;1.79,0,VLOOKUP(E149,távol,4,TRUE))</f>
        <v>0</v>
      </c>
      <c r="G149" s="64"/>
      <c r="H149" s="33">
        <f aca="true" t="shared" si="67" ref="H149:H154">IF(G149&lt;4,0,VLOOKUP(G149,kisl,2,TRUE))</f>
        <v>0</v>
      </c>
      <c r="I149" s="64"/>
      <c r="J149" s="42">
        <f aca="true" t="shared" si="68" ref="J149:J154">IF(I149&lt;3,0,VLOOKUP(I149,súly,3,TRUE))</f>
        <v>0</v>
      </c>
      <c r="K149" s="60"/>
      <c r="L149" s="44">
        <f>IF(K149&lt;fiú!$D$2,0,VLOOKUP(K149,hfut,3,TRUE))</f>
        <v>0</v>
      </c>
      <c r="M149" s="30">
        <f aca="true" t="shared" si="69" ref="M149:M154">SUM(D149,F149,H149,L149,J149)</f>
        <v>0</v>
      </c>
      <c r="N149" s="46">
        <f>RANK(M149,Egyéni!$N$3:$N$156,0)</f>
        <v>33</v>
      </c>
      <c r="O149" s="152">
        <f>SUM(M149:M154)-MIN(M149:M154)</f>
        <v>0</v>
      </c>
      <c r="P149" s="153"/>
    </row>
    <row r="150" spans="1:16" ht="19.5" customHeight="1">
      <c r="A150" s="56"/>
      <c r="B150" s="73"/>
      <c r="C150" s="57"/>
      <c r="D150" s="29">
        <f t="shared" si="65"/>
        <v>0</v>
      </c>
      <c r="E150" s="65"/>
      <c r="F150" s="44">
        <f t="shared" si="66"/>
        <v>0</v>
      </c>
      <c r="G150" s="65"/>
      <c r="H150" s="29">
        <f t="shared" si="67"/>
        <v>0</v>
      </c>
      <c r="I150" s="65"/>
      <c r="J150" s="44">
        <f t="shared" si="68"/>
        <v>0</v>
      </c>
      <c r="K150" s="61"/>
      <c r="L150" s="44">
        <f>IF(K150&lt;fiú!$D$2,0,VLOOKUP(K150,hfut,3,TRUE))</f>
        <v>0</v>
      </c>
      <c r="M150" s="30">
        <f t="shared" si="69"/>
        <v>0</v>
      </c>
      <c r="N150" s="47">
        <f>RANK(M150,Egyéni!$N$3:$N$156,0)</f>
        <v>33</v>
      </c>
      <c r="O150" s="154"/>
      <c r="P150" s="155"/>
    </row>
    <row r="151" spans="1:16" ht="19.5" customHeight="1">
      <c r="A151" s="56"/>
      <c r="B151" s="73"/>
      <c r="C151" s="57"/>
      <c r="D151" s="29">
        <f t="shared" si="65"/>
        <v>0</v>
      </c>
      <c r="E151" s="65"/>
      <c r="F151" s="44">
        <f t="shared" si="66"/>
        <v>0</v>
      </c>
      <c r="G151" s="66"/>
      <c r="H151" s="29">
        <f t="shared" si="67"/>
        <v>0</v>
      </c>
      <c r="I151" s="66"/>
      <c r="J151" s="44">
        <f t="shared" si="68"/>
        <v>0</v>
      </c>
      <c r="K151" s="61"/>
      <c r="L151" s="44">
        <f>IF(K151&lt;fiú!$D$2,0,VLOOKUP(K151,hfut,3,TRUE))</f>
        <v>0</v>
      </c>
      <c r="M151" s="30">
        <f t="shared" si="69"/>
        <v>0</v>
      </c>
      <c r="N151" s="47">
        <f>RANK(M151,Egyéni!$N$3:$N$156,0)</f>
        <v>33</v>
      </c>
      <c r="O151" s="154"/>
      <c r="P151" s="155"/>
    </row>
    <row r="152" spans="1:16" ht="19.5" customHeight="1">
      <c r="A152" s="56"/>
      <c r="B152" s="73"/>
      <c r="C152" s="57"/>
      <c r="D152" s="29">
        <f t="shared" si="65"/>
        <v>0</v>
      </c>
      <c r="E152" s="65"/>
      <c r="F152" s="44">
        <f t="shared" si="66"/>
        <v>0</v>
      </c>
      <c r="G152" s="66"/>
      <c r="H152" s="29">
        <f t="shared" si="67"/>
        <v>0</v>
      </c>
      <c r="I152" s="66"/>
      <c r="J152" s="44">
        <f t="shared" si="68"/>
        <v>0</v>
      </c>
      <c r="K152" s="61"/>
      <c r="L152" s="44">
        <f>IF(K152&lt;fiú!$D$2,0,VLOOKUP(K152,hfut,3,TRUE))</f>
        <v>0</v>
      </c>
      <c r="M152" s="30">
        <f t="shared" si="69"/>
        <v>0</v>
      </c>
      <c r="N152" s="47">
        <f>RANK(M152,Egyéni!$N$3:$N$156,0)</f>
        <v>33</v>
      </c>
      <c r="O152" s="154"/>
      <c r="P152" s="155"/>
    </row>
    <row r="153" spans="1:16" ht="19.5" customHeight="1">
      <c r="A153" s="56"/>
      <c r="B153" s="73"/>
      <c r="C153" s="57"/>
      <c r="D153" s="29">
        <f t="shared" si="65"/>
        <v>0</v>
      </c>
      <c r="E153" s="65"/>
      <c r="F153" s="44">
        <f t="shared" si="66"/>
        <v>0</v>
      </c>
      <c r="G153" s="66"/>
      <c r="H153" s="29">
        <f t="shared" si="67"/>
        <v>0</v>
      </c>
      <c r="I153" s="66"/>
      <c r="J153" s="44">
        <f t="shared" si="68"/>
        <v>0</v>
      </c>
      <c r="K153" s="61"/>
      <c r="L153" s="44">
        <f>IF(K153&lt;fiú!$D$2,0,VLOOKUP(K153,hfut,3,TRUE))</f>
        <v>0</v>
      </c>
      <c r="M153" s="30">
        <f t="shared" si="69"/>
        <v>0</v>
      </c>
      <c r="N153" s="47">
        <f>RANK(M153,Egyéni!$N$3:$N$156,0)</f>
        <v>33</v>
      </c>
      <c r="O153" s="50"/>
      <c r="P153" s="52"/>
    </row>
    <row r="154" spans="1:16" ht="19.5" customHeight="1" thickBot="1">
      <c r="A154" s="58"/>
      <c r="B154" s="74"/>
      <c r="C154" s="59"/>
      <c r="D154" s="31">
        <f t="shared" si="65"/>
        <v>0</v>
      </c>
      <c r="E154" s="116"/>
      <c r="F154" s="45">
        <f t="shared" si="66"/>
        <v>0</v>
      </c>
      <c r="G154" s="67"/>
      <c r="H154" s="31">
        <f t="shared" si="67"/>
        <v>0</v>
      </c>
      <c r="I154" s="67"/>
      <c r="J154" s="45">
        <f t="shared" si="68"/>
        <v>0</v>
      </c>
      <c r="K154" s="62"/>
      <c r="L154" s="45">
        <f>IF(K154&lt;fiú!$D$2,0,VLOOKUP(K154,hfut,3,TRUE))</f>
        <v>0</v>
      </c>
      <c r="M154" s="32">
        <f t="shared" si="69"/>
        <v>0</v>
      </c>
      <c r="N154" s="49">
        <f>RANK(M154,Egyéni!$N$3:$N$156,0)</f>
        <v>33</v>
      </c>
      <c r="O154" s="150"/>
      <c r="P154" s="151"/>
    </row>
    <row r="155" ht="19.5" customHeight="1"/>
    <row r="156" ht="19.5" customHeight="1" thickBot="1"/>
    <row r="157" spans="1:16" ht="19.5" customHeight="1" thickBot="1">
      <c r="A157" s="164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6"/>
      <c r="O157" s="160">
        <f>RANK(O159,Csapat!$C$3:P160,0)</f>
        <v>6</v>
      </c>
      <c r="P157" s="161"/>
    </row>
    <row r="158" spans="1:16" ht="19.5" customHeight="1" thickBot="1">
      <c r="A158" s="34" t="s">
        <v>0</v>
      </c>
      <c r="B158" s="35" t="s">
        <v>1</v>
      </c>
      <c r="C158" s="145" t="s">
        <v>174</v>
      </c>
      <c r="D158" s="145"/>
      <c r="E158" s="163" t="s">
        <v>2</v>
      </c>
      <c r="F158" s="163"/>
      <c r="G158" s="163" t="s">
        <v>7</v>
      </c>
      <c r="H158" s="163"/>
      <c r="I158" s="146" t="s">
        <v>175</v>
      </c>
      <c r="J158" s="147"/>
      <c r="K158" s="146" t="s">
        <v>169</v>
      </c>
      <c r="L158" s="147"/>
      <c r="M158" s="35" t="s">
        <v>5</v>
      </c>
      <c r="N158" s="36" t="s">
        <v>6</v>
      </c>
      <c r="O158" s="162"/>
      <c r="P158" s="142"/>
    </row>
    <row r="159" spans="1:16" ht="19.5" customHeight="1">
      <c r="A159" s="63"/>
      <c r="B159" s="72"/>
      <c r="C159" s="55"/>
      <c r="D159" s="33">
        <f aca="true" t="shared" si="70" ref="D159:D164">IF(C159&lt;6.19,0,VLOOKUP(C159,rfut,5,TRUE))</f>
        <v>0</v>
      </c>
      <c r="E159" s="64"/>
      <c r="F159" s="44">
        <f aca="true" t="shared" si="71" ref="F159:F164">IF(E159&lt;1.79,0,VLOOKUP(E159,távol,4,TRUE))</f>
        <v>0</v>
      </c>
      <c r="G159" s="64"/>
      <c r="H159" s="33">
        <f aca="true" t="shared" si="72" ref="H159:H164">IF(G159&lt;4,0,VLOOKUP(G159,kisl,2,TRUE))</f>
        <v>0</v>
      </c>
      <c r="I159" s="64"/>
      <c r="J159" s="42">
        <f aca="true" t="shared" si="73" ref="J159:J164">IF(I159&lt;3,0,VLOOKUP(I159,súly,3,TRUE))</f>
        <v>0</v>
      </c>
      <c r="K159" s="60"/>
      <c r="L159" s="44">
        <f>IF(K159&lt;fiú!$D$2,0,VLOOKUP(K159,hfut,3,TRUE))</f>
        <v>0</v>
      </c>
      <c r="M159" s="30">
        <f aca="true" t="shared" si="74" ref="M159:M164">SUM(D159,F159,H159,L159,J159)</f>
        <v>0</v>
      </c>
      <c r="N159" s="46">
        <f>RANK(M159,Egyéni!$N$3:$N$156,0)</f>
        <v>33</v>
      </c>
      <c r="O159" s="152">
        <f>SUM(M159:M164)-MIN(M159:M164)</f>
        <v>0</v>
      </c>
      <c r="P159" s="153"/>
    </row>
    <row r="160" spans="1:16" ht="19.5" customHeight="1">
      <c r="A160" s="56"/>
      <c r="B160" s="73"/>
      <c r="C160" s="57"/>
      <c r="D160" s="29">
        <f t="shared" si="70"/>
        <v>0</v>
      </c>
      <c r="E160" s="65"/>
      <c r="F160" s="44">
        <f t="shared" si="71"/>
        <v>0</v>
      </c>
      <c r="G160" s="65"/>
      <c r="H160" s="29">
        <f t="shared" si="72"/>
        <v>0</v>
      </c>
      <c r="I160" s="65"/>
      <c r="J160" s="44">
        <f t="shared" si="73"/>
        <v>0</v>
      </c>
      <c r="K160" s="61"/>
      <c r="L160" s="44">
        <f>IF(K160&lt;fiú!$D$2,0,VLOOKUP(K160,hfut,3,TRUE))</f>
        <v>0</v>
      </c>
      <c r="M160" s="30">
        <f t="shared" si="74"/>
        <v>0</v>
      </c>
      <c r="N160" s="47">
        <f>RANK(M160,Egyéni!$N$3:$N$156,0)</f>
        <v>33</v>
      </c>
      <c r="O160" s="154"/>
      <c r="P160" s="155"/>
    </row>
    <row r="161" spans="1:16" ht="19.5" customHeight="1">
      <c r="A161" s="56"/>
      <c r="B161" s="73"/>
      <c r="C161" s="57"/>
      <c r="D161" s="29">
        <f t="shared" si="70"/>
        <v>0</v>
      </c>
      <c r="E161" s="65"/>
      <c r="F161" s="44">
        <f t="shared" si="71"/>
        <v>0</v>
      </c>
      <c r="G161" s="66"/>
      <c r="H161" s="29">
        <f t="shared" si="72"/>
        <v>0</v>
      </c>
      <c r="I161" s="66"/>
      <c r="J161" s="44">
        <f t="shared" si="73"/>
        <v>0</v>
      </c>
      <c r="K161" s="61"/>
      <c r="L161" s="44">
        <f>IF(K161&lt;fiú!$D$2,0,VLOOKUP(K161,hfut,3,TRUE))</f>
        <v>0</v>
      </c>
      <c r="M161" s="30">
        <f t="shared" si="74"/>
        <v>0</v>
      </c>
      <c r="N161" s="47">
        <f>RANK(M161,Egyéni!$N$3:$N$156,0)</f>
        <v>33</v>
      </c>
      <c r="O161" s="154"/>
      <c r="P161" s="155"/>
    </row>
    <row r="162" spans="1:16" ht="19.5" customHeight="1">
      <c r="A162" s="56"/>
      <c r="B162" s="73"/>
      <c r="C162" s="57"/>
      <c r="D162" s="29">
        <f t="shared" si="70"/>
        <v>0</v>
      </c>
      <c r="E162" s="65"/>
      <c r="F162" s="44">
        <f t="shared" si="71"/>
        <v>0</v>
      </c>
      <c r="G162" s="66"/>
      <c r="H162" s="29">
        <f t="shared" si="72"/>
        <v>0</v>
      </c>
      <c r="I162" s="66"/>
      <c r="J162" s="44">
        <f t="shared" si="73"/>
        <v>0</v>
      </c>
      <c r="K162" s="61"/>
      <c r="L162" s="44">
        <f>IF(K162&lt;fiú!$D$2,0,VLOOKUP(K162,hfut,3,TRUE))</f>
        <v>0</v>
      </c>
      <c r="M162" s="30">
        <f t="shared" si="74"/>
        <v>0</v>
      </c>
      <c r="N162" s="47">
        <f>RANK(M162,Egyéni!$N$3:$N$156,0)</f>
        <v>33</v>
      </c>
      <c r="O162" s="154"/>
      <c r="P162" s="155"/>
    </row>
    <row r="163" spans="1:16" ht="19.5" customHeight="1">
      <c r="A163" s="56"/>
      <c r="B163" s="73"/>
      <c r="C163" s="57"/>
      <c r="D163" s="29">
        <f t="shared" si="70"/>
        <v>0</v>
      </c>
      <c r="E163" s="65"/>
      <c r="F163" s="44">
        <f t="shared" si="71"/>
        <v>0</v>
      </c>
      <c r="G163" s="66"/>
      <c r="H163" s="29">
        <f t="shared" si="72"/>
        <v>0</v>
      </c>
      <c r="I163" s="66"/>
      <c r="J163" s="44">
        <f t="shared" si="73"/>
        <v>0</v>
      </c>
      <c r="K163" s="61"/>
      <c r="L163" s="44">
        <f>IF(K163&lt;fiú!$D$2,0,VLOOKUP(K163,hfut,3,TRUE))</f>
        <v>0</v>
      </c>
      <c r="M163" s="30">
        <f t="shared" si="74"/>
        <v>0</v>
      </c>
      <c r="N163" s="47">
        <f>RANK(M163,Egyéni!$N$3:$N$156,0)</f>
        <v>33</v>
      </c>
      <c r="O163" s="50"/>
      <c r="P163" s="52"/>
    </row>
    <row r="164" spans="1:16" ht="19.5" customHeight="1" thickBot="1">
      <c r="A164" s="58"/>
      <c r="B164" s="74"/>
      <c r="C164" s="59"/>
      <c r="D164" s="31">
        <f t="shared" si="70"/>
        <v>0</v>
      </c>
      <c r="E164" s="116"/>
      <c r="F164" s="45">
        <f t="shared" si="71"/>
        <v>0</v>
      </c>
      <c r="G164" s="67"/>
      <c r="H164" s="31">
        <f t="shared" si="72"/>
        <v>0</v>
      </c>
      <c r="I164" s="67"/>
      <c r="J164" s="45">
        <f t="shared" si="73"/>
        <v>0</v>
      </c>
      <c r="K164" s="62"/>
      <c r="L164" s="45">
        <f>IF(K164&lt;fiú!$D$2,0,VLOOKUP(K164,hfut,3,TRUE))</f>
        <v>0</v>
      </c>
      <c r="M164" s="32">
        <f t="shared" si="74"/>
        <v>0</v>
      </c>
      <c r="N164" s="49">
        <f>RANK(M164,Egyéni!$N$3:$N$156,0)</f>
        <v>33</v>
      </c>
      <c r="O164" s="150"/>
      <c r="P164" s="151"/>
    </row>
    <row r="165" ht="19.5" customHeight="1"/>
    <row r="166" ht="19.5" customHeight="1" thickBot="1"/>
    <row r="167" spans="1:16" ht="19.5" customHeight="1" thickBot="1">
      <c r="A167" s="164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6"/>
      <c r="O167" s="160">
        <f>RANK(O169,Csapat!$C$3:P170,0)</f>
        <v>6</v>
      </c>
      <c r="P167" s="161"/>
    </row>
    <row r="168" spans="1:16" ht="19.5" customHeight="1" thickBot="1">
      <c r="A168" s="34" t="s">
        <v>0</v>
      </c>
      <c r="B168" s="35" t="s">
        <v>1</v>
      </c>
      <c r="C168" s="145" t="s">
        <v>174</v>
      </c>
      <c r="D168" s="145"/>
      <c r="E168" s="163" t="s">
        <v>2</v>
      </c>
      <c r="F168" s="163"/>
      <c r="G168" s="163" t="s">
        <v>7</v>
      </c>
      <c r="H168" s="163"/>
      <c r="I168" s="146" t="s">
        <v>175</v>
      </c>
      <c r="J168" s="147"/>
      <c r="K168" s="146" t="s">
        <v>169</v>
      </c>
      <c r="L168" s="147"/>
      <c r="M168" s="35" t="s">
        <v>5</v>
      </c>
      <c r="N168" s="36" t="s">
        <v>6</v>
      </c>
      <c r="O168" s="162"/>
      <c r="P168" s="142"/>
    </row>
    <row r="169" spans="1:16" ht="19.5" customHeight="1">
      <c r="A169" s="63"/>
      <c r="B169" s="72"/>
      <c r="C169" s="55"/>
      <c r="D169" s="33">
        <f aca="true" t="shared" si="75" ref="D169:D174">IF(C169&lt;6.19,0,VLOOKUP(C169,rfut,5,TRUE))</f>
        <v>0</v>
      </c>
      <c r="E169" s="64"/>
      <c r="F169" s="44">
        <f aca="true" t="shared" si="76" ref="F169:F174">IF(E169&lt;1.79,0,VLOOKUP(E169,távol,4,TRUE))</f>
        <v>0</v>
      </c>
      <c r="G169" s="64"/>
      <c r="H169" s="33">
        <f aca="true" t="shared" si="77" ref="H169:H174">IF(G169&lt;4,0,VLOOKUP(G169,kisl,2,TRUE))</f>
        <v>0</v>
      </c>
      <c r="I169" s="64"/>
      <c r="J169" s="42">
        <f aca="true" t="shared" si="78" ref="J169:J174">IF(I169&lt;3,0,VLOOKUP(I169,súly,3,TRUE))</f>
        <v>0</v>
      </c>
      <c r="K169" s="60"/>
      <c r="L169" s="44">
        <f>IF(K169&lt;fiú!$D$2,0,VLOOKUP(K169,hfut,3,TRUE))</f>
        <v>0</v>
      </c>
      <c r="M169" s="30">
        <f aca="true" t="shared" si="79" ref="M169:M174">SUM(D169,F169,H169,L169,J169)</f>
        <v>0</v>
      </c>
      <c r="N169" s="46">
        <f>RANK(M169,Egyéni!$N$3:$N$156,0)</f>
        <v>33</v>
      </c>
      <c r="O169" s="152">
        <f>SUM(M169:M174)-MIN(M169:M174)</f>
        <v>0</v>
      </c>
      <c r="P169" s="153"/>
    </row>
    <row r="170" spans="1:16" ht="19.5" customHeight="1">
      <c r="A170" s="56"/>
      <c r="B170" s="73"/>
      <c r="C170" s="57"/>
      <c r="D170" s="29">
        <f t="shared" si="75"/>
        <v>0</v>
      </c>
      <c r="E170" s="65"/>
      <c r="F170" s="44">
        <f t="shared" si="76"/>
        <v>0</v>
      </c>
      <c r="G170" s="65"/>
      <c r="H170" s="29">
        <f t="shared" si="77"/>
        <v>0</v>
      </c>
      <c r="I170" s="65"/>
      <c r="J170" s="44">
        <f t="shared" si="78"/>
        <v>0</v>
      </c>
      <c r="K170" s="61"/>
      <c r="L170" s="44">
        <f>IF(K170&lt;fiú!$D$2,0,VLOOKUP(K170,hfut,3,TRUE))</f>
        <v>0</v>
      </c>
      <c r="M170" s="30">
        <f t="shared" si="79"/>
        <v>0</v>
      </c>
      <c r="N170" s="47">
        <f>RANK(M170,Egyéni!$N$3:$N$156,0)</f>
        <v>33</v>
      </c>
      <c r="O170" s="154"/>
      <c r="P170" s="155"/>
    </row>
    <row r="171" spans="1:16" ht="19.5" customHeight="1">
      <c r="A171" s="56"/>
      <c r="B171" s="73"/>
      <c r="C171" s="57"/>
      <c r="D171" s="29">
        <f t="shared" si="75"/>
        <v>0</v>
      </c>
      <c r="E171" s="65"/>
      <c r="F171" s="44">
        <f t="shared" si="76"/>
        <v>0</v>
      </c>
      <c r="G171" s="66"/>
      <c r="H171" s="29">
        <f t="shared" si="77"/>
        <v>0</v>
      </c>
      <c r="I171" s="66"/>
      <c r="J171" s="44">
        <f t="shared" si="78"/>
        <v>0</v>
      </c>
      <c r="K171" s="61"/>
      <c r="L171" s="44">
        <f>IF(K171&lt;fiú!$D$2,0,VLOOKUP(K171,hfut,3,TRUE))</f>
        <v>0</v>
      </c>
      <c r="M171" s="30">
        <f t="shared" si="79"/>
        <v>0</v>
      </c>
      <c r="N171" s="47">
        <f>RANK(M171,Egyéni!$N$3:$N$156,0)</f>
        <v>33</v>
      </c>
      <c r="O171" s="154"/>
      <c r="P171" s="155"/>
    </row>
    <row r="172" spans="1:16" ht="19.5" customHeight="1">
      <c r="A172" s="56"/>
      <c r="B172" s="73"/>
      <c r="C172" s="57"/>
      <c r="D172" s="29">
        <f t="shared" si="75"/>
        <v>0</v>
      </c>
      <c r="E172" s="65"/>
      <c r="F172" s="44">
        <f t="shared" si="76"/>
        <v>0</v>
      </c>
      <c r="G172" s="66"/>
      <c r="H172" s="29">
        <f t="shared" si="77"/>
        <v>0</v>
      </c>
      <c r="I172" s="66"/>
      <c r="J172" s="44">
        <f t="shared" si="78"/>
        <v>0</v>
      </c>
      <c r="K172" s="61"/>
      <c r="L172" s="44">
        <f>IF(K172&lt;fiú!$D$2,0,VLOOKUP(K172,hfut,3,TRUE))</f>
        <v>0</v>
      </c>
      <c r="M172" s="30">
        <f t="shared" si="79"/>
        <v>0</v>
      </c>
      <c r="N172" s="47">
        <f>RANK(M172,Egyéni!$N$3:$N$156,0)</f>
        <v>33</v>
      </c>
      <c r="O172" s="154"/>
      <c r="P172" s="155"/>
    </row>
    <row r="173" spans="1:16" ht="19.5" customHeight="1">
      <c r="A173" s="56"/>
      <c r="B173" s="73"/>
      <c r="C173" s="57"/>
      <c r="D173" s="29">
        <f t="shared" si="75"/>
        <v>0</v>
      </c>
      <c r="E173" s="65"/>
      <c r="F173" s="44">
        <f t="shared" si="76"/>
        <v>0</v>
      </c>
      <c r="G173" s="66"/>
      <c r="H173" s="29">
        <f t="shared" si="77"/>
        <v>0</v>
      </c>
      <c r="I173" s="66"/>
      <c r="J173" s="44">
        <f t="shared" si="78"/>
        <v>0</v>
      </c>
      <c r="K173" s="61"/>
      <c r="L173" s="44">
        <f>IF(K173&lt;fiú!$D$2,0,VLOOKUP(K173,hfut,3,TRUE))</f>
        <v>0</v>
      </c>
      <c r="M173" s="30">
        <f t="shared" si="79"/>
        <v>0</v>
      </c>
      <c r="N173" s="47">
        <f>RANK(M173,Egyéni!$N$3:$N$156,0)</f>
        <v>33</v>
      </c>
      <c r="O173" s="50"/>
      <c r="P173" s="52"/>
    </row>
    <row r="174" spans="1:16" ht="19.5" customHeight="1" thickBot="1">
      <c r="A174" s="58"/>
      <c r="B174" s="74"/>
      <c r="C174" s="59"/>
      <c r="D174" s="31">
        <f t="shared" si="75"/>
        <v>0</v>
      </c>
      <c r="E174" s="116"/>
      <c r="F174" s="45">
        <f t="shared" si="76"/>
        <v>0</v>
      </c>
      <c r="G174" s="67"/>
      <c r="H174" s="31">
        <f t="shared" si="77"/>
        <v>0</v>
      </c>
      <c r="I174" s="67"/>
      <c r="J174" s="45">
        <f t="shared" si="78"/>
        <v>0</v>
      </c>
      <c r="K174" s="62"/>
      <c r="L174" s="45">
        <f>IF(K174&lt;fiú!$D$2,0,VLOOKUP(K174,hfut,3,TRUE))</f>
        <v>0</v>
      </c>
      <c r="M174" s="32">
        <f t="shared" si="79"/>
        <v>0</v>
      </c>
      <c r="N174" s="49">
        <f>RANK(M174,Egyéni!$N$3:$N$156,0)</f>
        <v>33</v>
      </c>
      <c r="O174" s="150"/>
      <c r="P174" s="151"/>
    </row>
    <row r="175" ht="19.5" customHeight="1"/>
    <row r="176" ht="19.5" customHeight="1" thickBot="1"/>
    <row r="177" spans="1:16" ht="19.5" customHeight="1" thickBot="1">
      <c r="A177" s="164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6"/>
      <c r="O177" s="160">
        <f>RANK(O179,Csapat!$C$3:P180,0)</f>
        <v>6</v>
      </c>
      <c r="P177" s="161"/>
    </row>
    <row r="178" spans="1:16" ht="19.5" customHeight="1" thickBot="1">
      <c r="A178" s="34" t="s">
        <v>0</v>
      </c>
      <c r="B178" s="35" t="s">
        <v>1</v>
      </c>
      <c r="C178" s="145" t="s">
        <v>174</v>
      </c>
      <c r="D178" s="145"/>
      <c r="E178" s="163" t="s">
        <v>2</v>
      </c>
      <c r="F178" s="163"/>
      <c r="G178" s="163" t="s">
        <v>7</v>
      </c>
      <c r="H178" s="163"/>
      <c r="I178" s="146" t="s">
        <v>175</v>
      </c>
      <c r="J178" s="147"/>
      <c r="K178" s="146" t="s">
        <v>169</v>
      </c>
      <c r="L178" s="147"/>
      <c r="M178" s="35" t="s">
        <v>5</v>
      </c>
      <c r="N178" s="36" t="s">
        <v>6</v>
      </c>
      <c r="O178" s="162"/>
      <c r="P178" s="142"/>
    </row>
    <row r="179" spans="1:16" ht="19.5" customHeight="1">
      <c r="A179" s="63"/>
      <c r="B179" s="72"/>
      <c r="C179" s="55"/>
      <c r="D179" s="33">
        <f aca="true" t="shared" si="80" ref="D179:D184">IF(C179&lt;6.19,0,VLOOKUP(C179,rfut,5,TRUE))</f>
        <v>0</v>
      </c>
      <c r="E179" s="64"/>
      <c r="F179" s="44">
        <f aca="true" t="shared" si="81" ref="F179:F184">IF(E179&lt;1.79,0,VLOOKUP(E179,távol,4,TRUE))</f>
        <v>0</v>
      </c>
      <c r="G179" s="64"/>
      <c r="H179" s="33">
        <f aca="true" t="shared" si="82" ref="H179:H184">IF(G179&lt;4,0,VLOOKUP(G179,kisl,2,TRUE))</f>
        <v>0</v>
      </c>
      <c r="I179" s="64"/>
      <c r="J179" s="42">
        <f aca="true" t="shared" si="83" ref="J179:J184">IF(I179&lt;3,0,VLOOKUP(I179,súly,3,TRUE))</f>
        <v>0</v>
      </c>
      <c r="K179" s="60"/>
      <c r="L179" s="44">
        <f>IF(K179&lt;fiú!$D$2,0,VLOOKUP(K179,hfut,3,TRUE))</f>
        <v>0</v>
      </c>
      <c r="M179" s="30">
        <f aca="true" t="shared" si="84" ref="M179:M184">SUM(D179,F179,H179,L179,J179)</f>
        <v>0</v>
      </c>
      <c r="N179" s="46">
        <f>RANK(M179,Egyéni!$N$3:$N$156,0)</f>
        <v>33</v>
      </c>
      <c r="O179" s="152">
        <f>SUM(M179:M184)-MIN(M179:M184)</f>
        <v>0</v>
      </c>
      <c r="P179" s="153"/>
    </row>
    <row r="180" spans="1:16" ht="19.5" customHeight="1">
      <c r="A180" s="56"/>
      <c r="B180" s="73"/>
      <c r="C180" s="57"/>
      <c r="D180" s="29">
        <f t="shared" si="80"/>
        <v>0</v>
      </c>
      <c r="E180" s="65"/>
      <c r="F180" s="44">
        <f t="shared" si="81"/>
        <v>0</v>
      </c>
      <c r="G180" s="65"/>
      <c r="H180" s="29">
        <f t="shared" si="82"/>
        <v>0</v>
      </c>
      <c r="I180" s="65"/>
      <c r="J180" s="44">
        <f t="shared" si="83"/>
        <v>0</v>
      </c>
      <c r="K180" s="61"/>
      <c r="L180" s="44">
        <f>IF(K180&lt;fiú!$D$2,0,VLOOKUP(K180,hfut,3,TRUE))</f>
        <v>0</v>
      </c>
      <c r="M180" s="30">
        <f t="shared" si="84"/>
        <v>0</v>
      </c>
      <c r="N180" s="47">
        <f>RANK(M180,Egyéni!$N$3:$N$156,0)</f>
        <v>33</v>
      </c>
      <c r="O180" s="154"/>
      <c r="P180" s="155"/>
    </row>
    <row r="181" spans="1:16" ht="19.5" customHeight="1">
      <c r="A181" s="56"/>
      <c r="B181" s="73"/>
      <c r="C181" s="57"/>
      <c r="D181" s="29">
        <f t="shared" si="80"/>
        <v>0</v>
      </c>
      <c r="E181" s="65"/>
      <c r="F181" s="44">
        <f t="shared" si="81"/>
        <v>0</v>
      </c>
      <c r="G181" s="66"/>
      <c r="H181" s="29">
        <f t="shared" si="82"/>
        <v>0</v>
      </c>
      <c r="I181" s="66"/>
      <c r="J181" s="44">
        <f t="shared" si="83"/>
        <v>0</v>
      </c>
      <c r="K181" s="61"/>
      <c r="L181" s="44">
        <f>IF(K181&lt;fiú!$D$2,0,VLOOKUP(K181,hfut,3,TRUE))</f>
        <v>0</v>
      </c>
      <c r="M181" s="30">
        <f t="shared" si="84"/>
        <v>0</v>
      </c>
      <c r="N181" s="47">
        <f>RANK(M181,Egyéni!$N$3:$N$156,0)</f>
        <v>33</v>
      </c>
      <c r="O181" s="154"/>
      <c r="P181" s="155"/>
    </row>
    <row r="182" spans="1:16" ht="19.5" customHeight="1">
      <c r="A182" s="56"/>
      <c r="B182" s="73"/>
      <c r="C182" s="57"/>
      <c r="D182" s="29">
        <f t="shared" si="80"/>
        <v>0</v>
      </c>
      <c r="E182" s="65"/>
      <c r="F182" s="44">
        <f t="shared" si="81"/>
        <v>0</v>
      </c>
      <c r="G182" s="66"/>
      <c r="H182" s="29">
        <f t="shared" si="82"/>
        <v>0</v>
      </c>
      <c r="I182" s="66"/>
      <c r="J182" s="44">
        <f t="shared" si="83"/>
        <v>0</v>
      </c>
      <c r="K182" s="61"/>
      <c r="L182" s="44">
        <f>IF(K182&lt;fiú!$D$2,0,VLOOKUP(K182,hfut,3,TRUE))</f>
        <v>0</v>
      </c>
      <c r="M182" s="30">
        <f t="shared" si="84"/>
        <v>0</v>
      </c>
      <c r="N182" s="47">
        <f>RANK(M182,Egyéni!$N$3:$N$156,0)</f>
        <v>33</v>
      </c>
      <c r="O182" s="154"/>
      <c r="P182" s="155"/>
    </row>
    <row r="183" spans="1:16" ht="19.5" customHeight="1">
      <c r="A183" s="56"/>
      <c r="B183" s="73"/>
      <c r="C183" s="57"/>
      <c r="D183" s="29">
        <f t="shared" si="80"/>
        <v>0</v>
      </c>
      <c r="E183" s="65"/>
      <c r="F183" s="44">
        <f t="shared" si="81"/>
        <v>0</v>
      </c>
      <c r="G183" s="66"/>
      <c r="H183" s="29">
        <f t="shared" si="82"/>
        <v>0</v>
      </c>
      <c r="I183" s="66"/>
      <c r="J183" s="44">
        <f t="shared" si="83"/>
        <v>0</v>
      </c>
      <c r="K183" s="61"/>
      <c r="L183" s="44">
        <f>IF(K183&lt;fiú!$D$2,0,VLOOKUP(K183,hfut,3,TRUE))</f>
        <v>0</v>
      </c>
      <c r="M183" s="30">
        <f t="shared" si="84"/>
        <v>0</v>
      </c>
      <c r="N183" s="47">
        <f>RANK(M183,Egyéni!$N$3:$N$156,0)</f>
        <v>33</v>
      </c>
      <c r="O183" s="50"/>
      <c r="P183" s="52"/>
    </row>
    <row r="184" spans="1:16" ht="19.5" customHeight="1" thickBot="1">
      <c r="A184" s="58"/>
      <c r="B184" s="74"/>
      <c r="C184" s="59"/>
      <c r="D184" s="31">
        <f t="shared" si="80"/>
        <v>0</v>
      </c>
      <c r="E184" s="116"/>
      <c r="F184" s="45">
        <f t="shared" si="81"/>
        <v>0</v>
      </c>
      <c r="G184" s="67"/>
      <c r="H184" s="31">
        <f t="shared" si="82"/>
        <v>0</v>
      </c>
      <c r="I184" s="67"/>
      <c r="J184" s="45">
        <f t="shared" si="83"/>
        <v>0</v>
      </c>
      <c r="K184" s="62"/>
      <c r="L184" s="45">
        <f>IF(K184&lt;fiú!$D$2,0,VLOOKUP(K184,hfut,3,TRUE))</f>
        <v>0</v>
      </c>
      <c r="M184" s="32">
        <f t="shared" si="84"/>
        <v>0</v>
      </c>
      <c r="N184" s="49">
        <f>RANK(M184,Egyéni!$N$3:$N$156,0)</f>
        <v>33</v>
      </c>
      <c r="O184" s="150"/>
      <c r="P184" s="151"/>
    </row>
    <row r="185" ht="19.5" customHeight="1"/>
    <row r="186" ht="19.5" customHeight="1" thickBot="1"/>
    <row r="187" spans="1:16" ht="19.5" customHeight="1" thickBot="1">
      <c r="A187" s="164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6"/>
      <c r="O187" s="160">
        <f>RANK(O189,Csapat!$C$3:P190,0)</f>
        <v>6</v>
      </c>
      <c r="P187" s="161"/>
    </row>
    <row r="188" spans="1:16" ht="19.5" customHeight="1" thickBot="1">
      <c r="A188" s="34" t="s">
        <v>0</v>
      </c>
      <c r="B188" s="35" t="s">
        <v>1</v>
      </c>
      <c r="C188" s="145" t="s">
        <v>174</v>
      </c>
      <c r="D188" s="145"/>
      <c r="E188" s="163" t="s">
        <v>2</v>
      </c>
      <c r="F188" s="163"/>
      <c r="G188" s="163" t="s">
        <v>7</v>
      </c>
      <c r="H188" s="163"/>
      <c r="I188" s="146" t="s">
        <v>175</v>
      </c>
      <c r="J188" s="147"/>
      <c r="K188" s="146" t="s">
        <v>169</v>
      </c>
      <c r="L188" s="147"/>
      <c r="M188" s="35" t="s">
        <v>5</v>
      </c>
      <c r="N188" s="36" t="s">
        <v>6</v>
      </c>
      <c r="O188" s="162"/>
      <c r="P188" s="142"/>
    </row>
    <row r="189" spans="1:16" ht="19.5" customHeight="1">
      <c r="A189" s="63"/>
      <c r="B189" s="72"/>
      <c r="C189" s="55"/>
      <c r="D189" s="33">
        <f aca="true" t="shared" si="85" ref="D189:D194">IF(C189&lt;6.19,0,VLOOKUP(C189,rfut,5,TRUE))</f>
        <v>0</v>
      </c>
      <c r="E189" s="64"/>
      <c r="F189" s="44">
        <f aca="true" t="shared" si="86" ref="F189:F194">IF(E189&lt;1.79,0,VLOOKUP(E189,távol,4,TRUE))</f>
        <v>0</v>
      </c>
      <c r="G189" s="64"/>
      <c r="H189" s="33">
        <f aca="true" t="shared" si="87" ref="H189:H194">IF(G189&lt;4,0,VLOOKUP(G189,kisl,2,TRUE))</f>
        <v>0</v>
      </c>
      <c r="I189" s="64"/>
      <c r="J189" s="42">
        <f aca="true" t="shared" si="88" ref="J189:J194">IF(I189&lt;3,0,VLOOKUP(I189,súly,3,TRUE))</f>
        <v>0</v>
      </c>
      <c r="K189" s="60"/>
      <c r="L189" s="44">
        <f>IF(K189&lt;fiú!$D$2,0,VLOOKUP(K189,hfut,3,TRUE))</f>
        <v>0</v>
      </c>
      <c r="M189" s="30">
        <f aca="true" t="shared" si="89" ref="M189:M194">SUM(D189,F189,H189,L189,J189)</f>
        <v>0</v>
      </c>
      <c r="N189" s="46">
        <f>RANK(M189,Egyéni!$N$3:$N$156,0)</f>
        <v>33</v>
      </c>
      <c r="O189" s="152">
        <f>SUM(M189:M194)-MIN(M189:M194)</f>
        <v>0</v>
      </c>
      <c r="P189" s="153"/>
    </row>
    <row r="190" spans="1:16" ht="19.5" customHeight="1">
      <c r="A190" s="56"/>
      <c r="B190" s="73"/>
      <c r="C190" s="57"/>
      <c r="D190" s="29">
        <f t="shared" si="85"/>
        <v>0</v>
      </c>
      <c r="E190" s="65"/>
      <c r="F190" s="44">
        <f t="shared" si="86"/>
        <v>0</v>
      </c>
      <c r="G190" s="65"/>
      <c r="H190" s="29">
        <f t="shared" si="87"/>
        <v>0</v>
      </c>
      <c r="I190" s="65"/>
      <c r="J190" s="44">
        <f t="shared" si="88"/>
        <v>0</v>
      </c>
      <c r="K190" s="61"/>
      <c r="L190" s="44">
        <f>IF(K190&lt;fiú!$D$2,0,VLOOKUP(K190,hfut,3,TRUE))</f>
        <v>0</v>
      </c>
      <c r="M190" s="30">
        <f t="shared" si="89"/>
        <v>0</v>
      </c>
      <c r="N190" s="47">
        <f>RANK(M190,Egyéni!$N$3:$N$156,0)</f>
        <v>33</v>
      </c>
      <c r="O190" s="154"/>
      <c r="P190" s="155"/>
    </row>
    <row r="191" spans="1:16" ht="19.5" customHeight="1">
      <c r="A191" s="56"/>
      <c r="B191" s="73"/>
      <c r="C191" s="57"/>
      <c r="D191" s="29">
        <f t="shared" si="85"/>
        <v>0</v>
      </c>
      <c r="E191" s="65"/>
      <c r="F191" s="44">
        <f t="shared" si="86"/>
        <v>0</v>
      </c>
      <c r="G191" s="66"/>
      <c r="H191" s="29">
        <f t="shared" si="87"/>
        <v>0</v>
      </c>
      <c r="I191" s="66"/>
      <c r="J191" s="44">
        <f t="shared" si="88"/>
        <v>0</v>
      </c>
      <c r="K191" s="61"/>
      <c r="L191" s="44">
        <f>IF(K191&lt;fiú!$D$2,0,VLOOKUP(K191,hfut,3,TRUE))</f>
        <v>0</v>
      </c>
      <c r="M191" s="30">
        <f t="shared" si="89"/>
        <v>0</v>
      </c>
      <c r="N191" s="47">
        <f>RANK(M191,Egyéni!$N$3:$N$156,0)</f>
        <v>33</v>
      </c>
      <c r="O191" s="154"/>
      <c r="P191" s="155"/>
    </row>
    <row r="192" spans="1:16" ht="19.5" customHeight="1">
      <c r="A192" s="56"/>
      <c r="B192" s="73"/>
      <c r="C192" s="57"/>
      <c r="D192" s="29">
        <f t="shared" si="85"/>
        <v>0</v>
      </c>
      <c r="E192" s="65"/>
      <c r="F192" s="44">
        <f t="shared" si="86"/>
        <v>0</v>
      </c>
      <c r="G192" s="66"/>
      <c r="H192" s="29">
        <f t="shared" si="87"/>
        <v>0</v>
      </c>
      <c r="I192" s="66"/>
      <c r="J192" s="44">
        <f t="shared" si="88"/>
        <v>0</v>
      </c>
      <c r="K192" s="61"/>
      <c r="L192" s="44">
        <f>IF(K192&lt;fiú!$D$2,0,VLOOKUP(K192,hfut,3,TRUE))</f>
        <v>0</v>
      </c>
      <c r="M192" s="30">
        <f t="shared" si="89"/>
        <v>0</v>
      </c>
      <c r="N192" s="47">
        <f>RANK(M192,Egyéni!$N$3:$N$156,0)</f>
        <v>33</v>
      </c>
      <c r="O192" s="154"/>
      <c r="P192" s="155"/>
    </row>
    <row r="193" spans="1:16" ht="19.5" customHeight="1">
      <c r="A193" s="56"/>
      <c r="B193" s="73"/>
      <c r="C193" s="57"/>
      <c r="D193" s="29">
        <f t="shared" si="85"/>
        <v>0</v>
      </c>
      <c r="E193" s="65"/>
      <c r="F193" s="44">
        <f t="shared" si="86"/>
        <v>0</v>
      </c>
      <c r="G193" s="66"/>
      <c r="H193" s="29">
        <f t="shared" si="87"/>
        <v>0</v>
      </c>
      <c r="I193" s="66"/>
      <c r="J193" s="44">
        <f t="shared" si="88"/>
        <v>0</v>
      </c>
      <c r="K193" s="61"/>
      <c r="L193" s="44">
        <f>IF(K193&lt;fiú!$D$2,0,VLOOKUP(K193,hfut,3,TRUE))</f>
        <v>0</v>
      </c>
      <c r="M193" s="30">
        <f t="shared" si="89"/>
        <v>0</v>
      </c>
      <c r="N193" s="47">
        <f>RANK(M193,Egyéni!$N$3:$N$156,0)</f>
        <v>33</v>
      </c>
      <c r="O193" s="50"/>
      <c r="P193" s="52"/>
    </row>
    <row r="194" spans="1:16" ht="19.5" customHeight="1" thickBot="1">
      <c r="A194" s="58"/>
      <c r="B194" s="74"/>
      <c r="C194" s="59"/>
      <c r="D194" s="31">
        <f t="shared" si="85"/>
        <v>0</v>
      </c>
      <c r="E194" s="116"/>
      <c r="F194" s="45">
        <f t="shared" si="86"/>
        <v>0</v>
      </c>
      <c r="G194" s="67"/>
      <c r="H194" s="31">
        <f t="shared" si="87"/>
        <v>0</v>
      </c>
      <c r="I194" s="67"/>
      <c r="J194" s="45">
        <f t="shared" si="88"/>
        <v>0</v>
      </c>
      <c r="K194" s="62"/>
      <c r="L194" s="45">
        <f>IF(K194&lt;fiú!$D$2,0,VLOOKUP(K194,hfut,3,TRUE))</f>
        <v>0</v>
      </c>
      <c r="M194" s="32">
        <f t="shared" si="89"/>
        <v>0</v>
      </c>
      <c r="N194" s="49">
        <f>RANK(M194,Egyéni!$N$3:$N$156,0)</f>
        <v>33</v>
      </c>
      <c r="O194" s="150"/>
      <c r="P194" s="151"/>
    </row>
    <row r="195" ht="19.5" customHeight="1"/>
    <row r="196" ht="19.5" customHeight="1" thickBot="1"/>
    <row r="197" spans="1:16" ht="19.5" customHeight="1" thickBot="1">
      <c r="A197" s="164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6"/>
      <c r="O197" s="160">
        <f>RANK(O199,Csapat!$C$3:P200,0)</f>
        <v>6</v>
      </c>
      <c r="P197" s="161"/>
    </row>
    <row r="198" spans="1:16" ht="19.5" customHeight="1" thickBot="1">
      <c r="A198" s="34" t="s">
        <v>0</v>
      </c>
      <c r="B198" s="35" t="s">
        <v>1</v>
      </c>
      <c r="C198" s="145" t="s">
        <v>174</v>
      </c>
      <c r="D198" s="145"/>
      <c r="E198" s="163" t="s">
        <v>2</v>
      </c>
      <c r="F198" s="163"/>
      <c r="G198" s="163" t="s">
        <v>7</v>
      </c>
      <c r="H198" s="163"/>
      <c r="I198" s="146" t="s">
        <v>175</v>
      </c>
      <c r="J198" s="147"/>
      <c r="K198" s="146" t="s">
        <v>169</v>
      </c>
      <c r="L198" s="147"/>
      <c r="M198" s="35" t="s">
        <v>5</v>
      </c>
      <c r="N198" s="36" t="s">
        <v>6</v>
      </c>
      <c r="O198" s="162"/>
      <c r="P198" s="142"/>
    </row>
    <row r="199" spans="1:16" ht="19.5" customHeight="1">
      <c r="A199" s="63"/>
      <c r="B199" s="72"/>
      <c r="C199" s="55"/>
      <c r="D199" s="33">
        <f aca="true" t="shared" si="90" ref="D199:D204">IF(C199&lt;6.19,0,VLOOKUP(C199,rfut,5,TRUE))</f>
        <v>0</v>
      </c>
      <c r="E199" s="64"/>
      <c r="F199" s="44">
        <f aca="true" t="shared" si="91" ref="F199:F204">IF(E199&lt;1.79,0,VLOOKUP(E199,távol,4,TRUE))</f>
        <v>0</v>
      </c>
      <c r="G199" s="64"/>
      <c r="H199" s="33">
        <f aca="true" t="shared" si="92" ref="H199:H204">IF(G199&lt;4,0,VLOOKUP(G199,kisl,2,TRUE))</f>
        <v>0</v>
      </c>
      <c r="I199" s="64"/>
      <c r="J199" s="42">
        <f aca="true" t="shared" si="93" ref="J199:J204">IF(I199&lt;3,0,VLOOKUP(I199,súly,3,TRUE))</f>
        <v>0</v>
      </c>
      <c r="K199" s="60"/>
      <c r="L199" s="44">
        <f>IF(K199&lt;fiú!$D$2,0,VLOOKUP(K199,hfut,3,TRUE))</f>
        <v>0</v>
      </c>
      <c r="M199" s="30">
        <f aca="true" t="shared" si="94" ref="M199:M204">SUM(D199,F199,H199,L199,J199)</f>
        <v>0</v>
      </c>
      <c r="N199" s="46">
        <f>RANK(M199,Egyéni!$N$3:$N$156,0)</f>
        <v>33</v>
      </c>
      <c r="O199" s="152">
        <f>SUM(M199:M204)-MIN(M199:M204)</f>
        <v>0</v>
      </c>
      <c r="P199" s="153"/>
    </row>
    <row r="200" spans="1:16" ht="19.5" customHeight="1">
      <c r="A200" s="56"/>
      <c r="B200" s="73"/>
      <c r="C200" s="57"/>
      <c r="D200" s="29">
        <f t="shared" si="90"/>
        <v>0</v>
      </c>
      <c r="E200" s="65"/>
      <c r="F200" s="44">
        <f t="shared" si="91"/>
        <v>0</v>
      </c>
      <c r="G200" s="65"/>
      <c r="H200" s="29">
        <f t="shared" si="92"/>
        <v>0</v>
      </c>
      <c r="I200" s="65"/>
      <c r="J200" s="44">
        <f t="shared" si="93"/>
        <v>0</v>
      </c>
      <c r="K200" s="61"/>
      <c r="L200" s="44">
        <f>IF(K200&lt;fiú!$D$2,0,VLOOKUP(K200,hfut,3,TRUE))</f>
        <v>0</v>
      </c>
      <c r="M200" s="30">
        <f t="shared" si="94"/>
        <v>0</v>
      </c>
      <c r="N200" s="47">
        <f>RANK(M200,Egyéni!$N$3:$N$156,0)</f>
        <v>33</v>
      </c>
      <c r="O200" s="154"/>
      <c r="P200" s="155"/>
    </row>
    <row r="201" spans="1:16" ht="19.5" customHeight="1">
      <c r="A201" s="56"/>
      <c r="B201" s="73"/>
      <c r="C201" s="57"/>
      <c r="D201" s="29">
        <f t="shared" si="90"/>
        <v>0</v>
      </c>
      <c r="E201" s="65"/>
      <c r="F201" s="44">
        <f t="shared" si="91"/>
        <v>0</v>
      </c>
      <c r="G201" s="66"/>
      <c r="H201" s="29">
        <f t="shared" si="92"/>
        <v>0</v>
      </c>
      <c r="I201" s="66"/>
      <c r="J201" s="44">
        <f t="shared" si="93"/>
        <v>0</v>
      </c>
      <c r="K201" s="61"/>
      <c r="L201" s="44">
        <f>IF(K201&lt;fiú!$D$2,0,VLOOKUP(K201,hfut,3,TRUE))</f>
        <v>0</v>
      </c>
      <c r="M201" s="30">
        <f t="shared" si="94"/>
        <v>0</v>
      </c>
      <c r="N201" s="47">
        <f>RANK(M201,Egyéni!$N$3:$N$156,0)</f>
        <v>33</v>
      </c>
      <c r="O201" s="154"/>
      <c r="P201" s="155"/>
    </row>
    <row r="202" spans="1:16" ht="19.5" customHeight="1">
      <c r="A202" s="56"/>
      <c r="B202" s="73"/>
      <c r="C202" s="57"/>
      <c r="D202" s="29">
        <f t="shared" si="90"/>
        <v>0</v>
      </c>
      <c r="E202" s="65"/>
      <c r="F202" s="44">
        <f t="shared" si="91"/>
        <v>0</v>
      </c>
      <c r="G202" s="66"/>
      <c r="H202" s="29">
        <f t="shared" si="92"/>
        <v>0</v>
      </c>
      <c r="I202" s="66"/>
      <c r="J202" s="44">
        <f t="shared" si="93"/>
        <v>0</v>
      </c>
      <c r="K202" s="61"/>
      <c r="L202" s="44">
        <f>IF(K202&lt;fiú!$D$2,0,VLOOKUP(K202,hfut,3,TRUE))</f>
        <v>0</v>
      </c>
      <c r="M202" s="30">
        <f t="shared" si="94"/>
        <v>0</v>
      </c>
      <c r="N202" s="47">
        <f>RANK(M202,Egyéni!$N$3:$N$156,0)</f>
        <v>33</v>
      </c>
      <c r="O202" s="154"/>
      <c r="P202" s="155"/>
    </row>
    <row r="203" spans="1:16" ht="19.5" customHeight="1">
      <c r="A203" s="56"/>
      <c r="B203" s="73"/>
      <c r="C203" s="57"/>
      <c r="D203" s="29">
        <f t="shared" si="90"/>
        <v>0</v>
      </c>
      <c r="E203" s="65"/>
      <c r="F203" s="44">
        <f t="shared" si="91"/>
        <v>0</v>
      </c>
      <c r="G203" s="66"/>
      <c r="H203" s="29">
        <f t="shared" si="92"/>
        <v>0</v>
      </c>
      <c r="I203" s="66"/>
      <c r="J203" s="44">
        <f t="shared" si="93"/>
        <v>0</v>
      </c>
      <c r="K203" s="61"/>
      <c r="L203" s="44">
        <f>IF(K203&lt;fiú!$D$2,0,VLOOKUP(K203,hfut,3,TRUE))</f>
        <v>0</v>
      </c>
      <c r="M203" s="30">
        <f t="shared" si="94"/>
        <v>0</v>
      </c>
      <c r="N203" s="47">
        <f>RANK(M203,Egyéni!$N$3:$N$156,0)</f>
        <v>33</v>
      </c>
      <c r="O203" s="50"/>
      <c r="P203" s="52"/>
    </row>
    <row r="204" spans="1:16" ht="19.5" customHeight="1" thickBot="1">
      <c r="A204" s="58"/>
      <c r="B204" s="74"/>
      <c r="C204" s="59"/>
      <c r="D204" s="31">
        <f t="shared" si="90"/>
        <v>0</v>
      </c>
      <c r="E204" s="116"/>
      <c r="F204" s="45">
        <f t="shared" si="91"/>
        <v>0</v>
      </c>
      <c r="G204" s="67"/>
      <c r="H204" s="31">
        <f t="shared" si="92"/>
        <v>0</v>
      </c>
      <c r="I204" s="67"/>
      <c r="J204" s="45">
        <f t="shared" si="93"/>
        <v>0</v>
      </c>
      <c r="K204" s="62"/>
      <c r="L204" s="45">
        <f>IF(K204&lt;fiú!$D$2,0,VLOOKUP(K204,hfut,3,TRUE))</f>
        <v>0</v>
      </c>
      <c r="M204" s="32">
        <f t="shared" si="94"/>
        <v>0</v>
      </c>
      <c r="N204" s="49">
        <f>RANK(M204,Egyéni!$N$3:$N$156,0)</f>
        <v>33</v>
      </c>
      <c r="O204" s="150"/>
      <c r="P204" s="151"/>
    </row>
    <row r="205" ht="19.5" customHeight="1"/>
    <row r="206" ht="19.5" customHeight="1" thickBot="1"/>
    <row r="207" spans="1:16" ht="19.5" customHeight="1" thickBot="1">
      <c r="A207" s="164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6"/>
      <c r="O207" s="160">
        <f>RANK(O209,Csapat!$C$3:P210,0)</f>
        <v>6</v>
      </c>
      <c r="P207" s="161"/>
    </row>
    <row r="208" spans="1:16" ht="19.5" customHeight="1" thickBot="1">
      <c r="A208" s="34" t="s">
        <v>0</v>
      </c>
      <c r="B208" s="35" t="s">
        <v>1</v>
      </c>
      <c r="C208" s="145" t="s">
        <v>174</v>
      </c>
      <c r="D208" s="145"/>
      <c r="E208" s="163" t="s">
        <v>2</v>
      </c>
      <c r="F208" s="163"/>
      <c r="G208" s="163" t="s">
        <v>7</v>
      </c>
      <c r="H208" s="163"/>
      <c r="I208" s="146" t="s">
        <v>175</v>
      </c>
      <c r="J208" s="147"/>
      <c r="K208" s="146" t="s">
        <v>169</v>
      </c>
      <c r="L208" s="147"/>
      <c r="M208" s="35" t="s">
        <v>5</v>
      </c>
      <c r="N208" s="36" t="s">
        <v>6</v>
      </c>
      <c r="O208" s="162"/>
      <c r="P208" s="142"/>
    </row>
    <row r="209" spans="1:16" ht="19.5" customHeight="1">
      <c r="A209" s="63"/>
      <c r="B209" s="72"/>
      <c r="C209" s="55"/>
      <c r="D209" s="33">
        <f aca="true" t="shared" si="95" ref="D209:D214">IF(C209&lt;6.19,0,VLOOKUP(C209,rfut,5,TRUE))</f>
        <v>0</v>
      </c>
      <c r="E209" s="64"/>
      <c r="F209" s="44">
        <f aca="true" t="shared" si="96" ref="F209:F214">IF(E209&lt;1.79,0,VLOOKUP(E209,távol,4,TRUE))</f>
        <v>0</v>
      </c>
      <c r="G209" s="64"/>
      <c r="H209" s="33">
        <f aca="true" t="shared" si="97" ref="H209:H214">IF(G209&lt;4,0,VLOOKUP(G209,kisl,2,TRUE))</f>
        <v>0</v>
      </c>
      <c r="I209" s="64"/>
      <c r="J209" s="42">
        <f aca="true" t="shared" si="98" ref="J209:J214">IF(I209&lt;3,0,VLOOKUP(I209,súly,3,TRUE))</f>
        <v>0</v>
      </c>
      <c r="K209" s="60"/>
      <c r="L209" s="44">
        <f>IF(K209&lt;fiú!$D$2,0,VLOOKUP(K209,hfut,3,TRUE))</f>
        <v>0</v>
      </c>
      <c r="M209" s="30">
        <f aca="true" t="shared" si="99" ref="M209:M214">SUM(D209,F209,H209,L209,J209)</f>
        <v>0</v>
      </c>
      <c r="N209" s="46">
        <f>RANK(M209,Egyéni!$N$3:$N$156,0)</f>
        <v>33</v>
      </c>
      <c r="O209" s="152">
        <f>SUM(M209:M214)-MIN(M209:M214)</f>
        <v>0</v>
      </c>
      <c r="P209" s="153"/>
    </row>
    <row r="210" spans="1:16" ht="19.5" customHeight="1">
      <c r="A210" s="56"/>
      <c r="B210" s="73"/>
      <c r="C210" s="57"/>
      <c r="D210" s="29">
        <f t="shared" si="95"/>
        <v>0</v>
      </c>
      <c r="E210" s="65"/>
      <c r="F210" s="44">
        <f t="shared" si="96"/>
        <v>0</v>
      </c>
      <c r="G210" s="65"/>
      <c r="H210" s="29">
        <f t="shared" si="97"/>
        <v>0</v>
      </c>
      <c r="I210" s="65"/>
      <c r="J210" s="44">
        <f t="shared" si="98"/>
        <v>0</v>
      </c>
      <c r="K210" s="61"/>
      <c r="L210" s="44">
        <f>IF(K210&lt;fiú!$D$2,0,VLOOKUP(K210,hfut,3,TRUE))</f>
        <v>0</v>
      </c>
      <c r="M210" s="30">
        <f t="shared" si="99"/>
        <v>0</v>
      </c>
      <c r="N210" s="47">
        <f>RANK(M210,Egyéni!$N$3:$N$156,0)</f>
        <v>33</v>
      </c>
      <c r="O210" s="154"/>
      <c r="P210" s="155"/>
    </row>
    <row r="211" spans="1:16" ht="19.5" customHeight="1">
      <c r="A211" s="56"/>
      <c r="B211" s="73"/>
      <c r="C211" s="57"/>
      <c r="D211" s="29">
        <f t="shared" si="95"/>
        <v>0</v>
      </c>
      <c r="E211" s="65"/>
      <c r="F211" s="44">
        <f t="shared" si="96"/>
        <v>0</v>
      </c>
      <c r="G211" s="66"/>
      <c r="H211" s="29">
        <f t="shared" si="97"/>
        <v>0</v>
      </c>
      <c r="I211" s="66"/>
      <c r="J211" s="44">
        <f t="shared" si="98"/>
        <v>0</v>
      </c>
      <c r="K211" s="61"/>
      <c r="L211" s="44">
        <f>IF(K211&lt;fiú!$D$2,0,VLOOKUP(K211,hfut,3,TRUE))</f>
        <v>0</v>
      </c>
      <c r="M211" s="30">
        <f t="shared" si="99"/>
        <v>0</v>
      </c>
      <c r="N211" s="47">
        <f>RANK(M211,Egyéni!$N$3:$N$156,0)</f>
        <v>33</v>
      </c>
      <c r="O211" s="154"/>
      <c r="P211" s="155"/>
    </row>
    <row r="212" spans="1:16" ht="19.5" customHeight="1">
      <c r="A212" s="56"/>
      <c r="B212" s="73"/>
      <c r="C212" s="57"/>
      <c r="D212" s="29">
        <f t="shared" si="95"/>
        <v>0</v>
      </c>
      <c r="E212" s="65"/>
      <c r="F212" s="44">
        <f t="shared" si="96"/>
        <v>0</v>
      </c>
      <c r="G212" s="66"/>
      <c r="H212" s="29">
        <f t="shared" si="97"/>
        <v>0</v>
      </c>
      <c r="I212" s="66"/>
      <c r="J212" s="44">
        <f t="shared" si="98"/>
        <v>0</v>
      </c>
      <c r="K212" s="61"/>
      <c r="L212" s="44">
        <f>IF(K212&lt;fiú!$D$2,0,VLOOKUP(K212,hfut,3,TRUE))</f>
        <v>0</v>
      </c>
      <c r="M212" s="30">
        <f t="shared" si="99"/>
        <v>0</v>
      </c>
      <c r="N212" s="47">
        <f>RANK(M212,Egyéni!$N$3:$N$156,0)</f>
        <v>33</v>
      </c>
      <c r="O212" s="154"/>
      <c r="P212" s="155"/>
    </row>
    <row r="213" spans="1:16" ht="19.5" customHeight="1">
      <c r="A213" s="56"/>
      <c r="B213" s="73"/>
      <c r="C213" s="57"/>
      <c r="D213" s="29">
        <f t="shared" si="95"/>
        <v>0</v>
      </c>
      <c r="E213" s="65"/>
      <c r="F213" s="44">
        <f t="shared" si="96"/>
        <v>0</v>
      </c>
      <c r="G213" s="66"/>
      <c r="H213" s="29">
        <f t="shared" si="97"/>
        <v>0</v>
      </c>
      <c r="I213" s="66"/>
      <c r="J213" s="44">
        <f t="shared" si="98"/>
        <v>0</v>
      </c>
      <c r="K213" s="61"/>
      <c r="L213" s="44">
        <f>IF(K213&lt;fiú!$D$2,0,VLOOKUP(K213,hfut,3,TRUE))</f>
        <v>0</v>
      </c>
      <c r="M213" s="30">
        <f t="shared" si="99"/>
        <v>0</v>
      </c>
      <c r="N213" s="47">
        <f>RANK(M213,Egyéni!$N$3:$N$156,0)</f>
        <v>33</v>
      </c>
      <c r="O213" s="50"/>
      <c r="P213" s="52"/>
    </row>
    <row r="214" spans="1:16" ht="19.5" customHeight="1" thickBot="1">
      <c r="A214" s="58"/>
      <c r="B214" s="74"/>
      <c r="C214" s="59"/>
      <c r="D214" s="31">
        <f t="shared" si="95"/>
        <v>0</v>
      </c>
      <c r="E214" s="116"/>
      <c r="F214" s="45">
        <f t="shared" si="96"/>
        <v>0</v>
      </c>
      <c r="G214" s="67"/>
      <c r="H214" s="31">
        <f t="shared" si="97"/>
        <v>0</v>
      </c>
      <c r="I214" s="67"/>
      <c r="J214" s="45">
        <f t="shared" si="98"/>
        <v>0</v>
      </c>
      <c r="K214" s="62"/>
      <c r="L214" s="45">
        <f>IF(K214&lt;fiú!$D$2,0,VLOOKUP(K214,hfut,3,TRUE))</f>
        <v>0</v>
      </c>
      <c r="M214" s="32">
        <f t="shared" si="99"/>
        <v>0</v>
      </c>
      <c r="N214" s="49">
        <f>RANK(M214,Egyéni!$N$3:$N$156,0)</f>
        <v>33</v>
      </c>
      <c r="O214" s="150"/>
      <c r="P214" s="151"/>
    </row>
    <row r="215" ht="19.5" customHeight="1"/>
    <row r="216" ht="19.5" customHeight="1" thickBot="1"/>
    <row r="217" spans="1:16" ht="19.5" customHeight="1" thickBot="1">
      <c r="A217" s="164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6"/>
      <c r="O217" s="160">
        <f>RANK(O219,Csapat!$C$3:P220,0)</f>
        <v>6</v>
      </c>
      <c r="P217" s="161"/>
    </row>
    <row r="218" spans="1:16" ht="19.5" customHeight="1" thickBot="1">
      <c r="A218" s="34" t="s">
        <v>0</v>
      </c>
      <c r="B218" s="35" t="s">
        <v>1</v>
      </c>
      <c r="C218" s="145" t="s">
        <v>174</v>
      </c>
      <c r="D218" s="145"/>
      <c r="E218" s="163" t="s">
        <v>2</v>
      </c>
      <c r="F218" s="163"/>
      <c r="G218" s="163" t="s">
        <v>7</v>
      </c>
      <c r="H218" s="163"/>
      <c r="I218" s="146" t="s">
        <v>175</v>
      </c>
      <c r="J218" s="147"/>
      <c r="K218" s="146" t="s">
        <v>169</v>
      </c>
      <c r="L218" s="147"/>
      <c r="M218" s="35" t="s">
        <v>5</v>
      </c>
      <c r="N218" s="36" t="s">
        <v>6</v>
      </c>
      <c r="O218" s="162"/>
      <c r="P218" s="142"/>
    </row>
    <row r="219" spans="1:16" ht="19.5" customHeight="1">
      <c r="A219" s="63"/>
      <c r="B219" s="72"/>
      <c r="C219" s="55"/>
      <c r="D219" s="33">
        <f aca="true" t="shared" si="100" ref="D219:D224">IF(C219&lt;6.19,0,VLOOKUP(C219,rfut,5,TRUE))</f>
        <v>0</v>
      </c>
      <c r="E219" s="64"/>
      <c r="F219" s="44">
        <f aca="true" t="shared" si="101" ref="F219:F224">IF(E219&lt;1.79,0,VLOOKUP(E219,távol,4,TRUE))</f>
        <v>0</v>
      </c>
      <c r="G219" s="64"/>
      <c r="H219" s="33">
        <f aca="true" t="shared" si="102" ref="H219:H224">IF(G219&lt;4,0,VLOOKUP(G219,kisl,2,TRUE))</f>
        <v>0</v>
      </c>
      <c r="I219" s="64"/>
      <c r="J219" s="42">
        <f aca="true" t="shared" si="103" ref="J219:J224">IF(I219&lt;3,0,VLOOKUP(I219,súly,3,TRUE))</f>
        <v>0</v>
      </c>
      <c r="K219" s="60"/>
      <c r="L219" s="44">
        <f>IF(K219&lt;fiú!$D$2,0,VLOOKUP(K219,hfut,3,TRUE))</f>
        <v>0</v>
      </c>
      <c r="M219" s="30">
        <f aca="true" t="shared" si="104" ref="M219:M224">SUM(D219,F219,H219,L219,J219)</f>
        <v>0</v>
      </c>
      <c r="N219" s="46">
        <f>RANK(M219,Egyéni!$N$3:$N$156,0)</f>
        <v>33</v>
      </c>
      <c r="O219" s="152">
        <f>SUM(M219:M224)-MIN(M219:M224)</f>
        <v>0</v>
      </c>
      <c r="P219" s="153"/>
    </row>
    <row r="220" spans="1:16" ht="19.5" customHeight="1">
      <c r="A220" s="56"/>
      <c r="B220" s="73"/>
      <c r="C220" s="57"/>
      <c r="D220" s="29">
        <f t="shared" si="100"/>
        <v>0</v>
      </c>
      <c r="E220" s="65"/>
      <c r="F220" s="44">
        <f t="shared" si="101"/>
        <v>0</v>
      </c>
      <c r="G220" s="65"/>
      <c r="H220" s="29">
        <f t="shared" si="102"/>
        <v>0</v>
      </c>
      <c r="I220" s="65"/>
      <c r="J220" s="44">
        <f t="shared" si="103"/>
        <v>0</v>
      </c>
      <c r="K220" s="61"/>
      <c r="L220" s="44">
        <f>IF(K220&lt;fiú!$D$2,0,VLOOKUP(K220,hfut,3,TRUE))</f>
        <v>0</v>
      </c>
      <c r="M220" s="30">
        <f t="shared" si="104"/>
        <v>0</v>
      </c>
      <c r="N220" s="47">
        <f>RANK(M220,Egyéni!$N$3:$N$156,0)</f>
        <v>33</v>
      </c>
      <c r="O220" s="154"/>
      <c r="P220" s="155"/>
    </row>
    <row r="221" spans="1:16" ht="19.5" customHeight="1">
      <c r="A221" s="56"/>
      <c r="B221" s="73"/>
      <c r="C221" s="57"/>
      <c r="D221" s="29">
        <f t="shared" si="100"/>
        <v>0</v>
      </c>
      <c r="E221" s="65"/>
      <c r="F221" s="44">
        <f t="shared" si="101"/>
        <v>0</v>
      </c>
      <c r="G221" s="66"/>
      <c r="H221" s="29">
        <f t="shared" si="102"/>
        <v>0</v>
      </c>
      <c r="I221" s="66"/>
      <c r="J221" s="44">
        <f t="shared" si="103"/>
        <v>0</v>
      </c>
      <c r="K221" s="61"/>
      <c r="L221" s="44">
        <f>IF(K221&lt;fiú!$D$2,0,VLOOKUP(K221,hfut,3,TRUE))</f>
        <v>0</v>
      </c>
      <c r="M221" s="30">
        <f t="shared" si="104"/>
        <v>0</v>
      </c>
      <c r="N221" s="47">
        <f>RANK(M221,Egyéni!$N$3:$N$156,0)</f>
        <v>33</v>
      </c>
      <c r="O221" s="154"/>
      <c r="P221" s="155"/>
    </row>
    <row r="222" spans="1:16" ht="19.5" customHeight="1">
      <c r="A222" s="56"/>
      <c r="B222" s="73"/>
      <c r="C222" s="57"/>
      <c r="D222" s="29">
        <f t="shared" si="100"/>
        <v>0</v>
      </c>
      <c r="E222" s="65"/>
      <c r="F222" s="44">
        <f t="shared" si="101"/>
        <v>0</v>
      </c>
      <c r="G222" s="66"/>
      <c r="H222" s="29">
        <f t="shared" si="102"/>
        <v>0</v>
      </c>
      <c r="I222" s="66"/>
      <c r="J222" s="44">
        <f t="shared" si="103"/>
        <v>0</v>
      </c>
      <c r="K222" s="61"/>
      <c r="L222" s="44">
        <f>IF(K222&lt;fiú!$D$2,0,VLOOKUP(K222,hfut,3,TRUE))</f>
        <v>0</v>
      </c>
      <c r="M222" s="30">
        <f t="shared" si="104"/>
        <v>0</v>
      </c>
      <c r="N222" s="47">
        <f>RANK(M222,Egyéni!$N$3:$N$156,0)</f>
        <v>33</v>
      </c>
      <c r="O222" s="154"/>
      <c r="P222" s="155"/>
    </row>
    <row r="223" spans="1:16" ht="19.5" customHeight="1">
      <c r="A223" s="56"/>
      <c r="B223" s="73"/>
      <c r="C223" s="57"/>
      <c r="D223" s="29">
        <f t="shared" si="100"/>
        <v>0</v>
      </c>
      <c r="E223" s="65"/>
      <c r="F223" s="44">
        <f t="shared" si="101"/>
        <v>0</v>
      </c>
      <c r="G223" s="66"/>
      <c r="H223" s="29">
        <f t="shared" si="102"/>
        <v>0</v>
      </c>
      <c r="I223" s="66"/>
      <c r="J223" s="44">
        <f t="shared" si="103"/>
        <v>0</v>
      </c>
      <c r="K223" s="61"/>
      <c r="L223" s="44">
        <f>IF(K223&lt;fiú!$D$2,0,VLOOKUP(K223,hfut,3,TRUE))</f>
        <v>0</v>
      </c>
      <c r="M223" s="30">
        <f t="shared" si="104"/>
        <v>0</v>
      </c>
      <c r="N223" s="47">
        <f>RANK(M223,Egyéni!$N$3:$N$156,0)</f>
        <v>33</v>
      </c>
      <c r="O223" s="50"/>
      <c r="P223" s="52"/>
    </row>
    <row r="224" spans="1:16" ht="19.5" customHeight="1" thickBot="1">
      <c r="A224" s="58"/>
      <c r="B224" s="74"/>
      <c r="C224" s="59"/>
      <c r="D224" s="31">
        <f t="shared" si="100"/>
        <v>0</v>
      </c>
      <c r="E224" s="116"/>
      <c r="F224" s="45">
        <f t="shared" si="101"/>
        <v>0</v>
      </c>
      <c r="G224" s="67"/>
      <c r="H224" s="31">
        <f t="shared" si="102"/>
        <v>0</v>
      </c>
      <c r="I224" s="67"/>
      <c r="J224" s="45">
        <f t="shared" si="103"/>
        <v>0</v>
      </c>
      <c r="K224" s="62"/>
      <c r="L224" s="45">
        <f>IF(K224&lt;fiú!$D$2,0,VLOOKUP(K224,hfut,3,TRUE))</f>
        <v>0</v>
      </c>
      <c r="M224" s="32">
        <f t="shared" si="104"/>
        <v>0</v>
      </c>
      <c r="N224" s="49">
        <f>RANK(M224,Egyéni!$N$3:$N$156,0)</f>
        <v>33</v>
      </c>
      <c r="O224" s="150"/>
      <c r="P224" s="151"/>
    </row>
    <row r="225" ht="19.5" customHeight="1"/>
    <row r="226" ht="19.5" customHeight="1" thickBot="1"/>
    <row r="227" spans="1:16" ht="19.5" customHeight="1" thickBot="1">
      <c r="A227" s="164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6"/>
      <c r="O227" s="160">
        <f>RANK(O229,Csapat!$C$3:P230,0)</f>
        <v>6</v>
      </c>
      <c r="P227" s="161"/>
    </row>
    <row r="228" spans="1:16" ht="19.5" customHeight="1" thickBot="1">
      <c r="A228" s="34" t="s">
        <v>0</v>
      </c>
      <c r="B228" s="35" t="s">
        <v>1</v>
      </c>
      <c r="C228" s="145" t="s">
        <v>174</v>
      </c>
      <c r="D228" s="145"/>
      <c r="E228" s="163" t="s">
        <v>2</v>
      </c>
      <c r="F228" s="163"/>
      <c r="G228" s="163" t="s">
        <v>7</v>
      </c>
      <c r="H228" s="163"/>
      <c r="I228" s="146" t="s">
        <v>175</v>
      </c>
      <c r="J228" s="147"/>
      <c r="K228" s="146" t="s">
        <v>169</v>
      </c>
      <c r="L228" s="147"/>
      <c r="M228" s="35" t="s">
        <v>5</v>
      </c>
      <c r="N228" s="36" t="s">
        <v>6</v>
      </c>
      <c r="O228" s="162"/>
      <c r="P228" s="142"/>
    </row>
    <row r="229" spans="1:16" ht="19.5" customHeight="1">
      <c r="A229" s="63"/>
      <c r="B229" s="72"/>
      <c r="C229" s="55"/>
      <c r="D229" s="33">
        <f aca="true" t="shared" si="105" ref="D229:D234">IF(C229&lt;6.19,0,VLOOKUP(C229,rfut,5,TRUE))</f>
        <v>0</v>
      </c>
      <c r="E229" s="64"/>
      <c r="F229" s="44">
        <f aca="true" t="shared" si="106" ref="F229:F234">IF(E229&lt;1.79,0,VLOOKUP(E229,távol,4,TRUE))</f>
        <v>0</v>
      </c>
      <c r="G229" s="64"/>
      <c r="H229" s="33">
        <f aca="true" t="shared" si="107" ref="H229:H234">IF(G229&lt;4,0,VLOOKUP(G229,kisl,2,TRUE))</f>
        <v>0</v>
      </c>
      <c r="I229" s="64"/>
      <c r="J229" s="42">
        <f aca="true" t="shared" si="108" ref="J229:J234">IF(I229&lt;3,0,VLOOKUP(I229,súly,3,TRUE))</f>
        <v>0</v>
      </c>
      <c r="K229" s="60"/>
      <c r="L229" s="44">
        <f>IF(K229&lt;fiú!$D$2,0,VLOOKUP(K229,hfut,3,TRUE))</f>
        <v>0</v>
      </c>
      <c r="M229" s="30">
        <f aca="true" t="shared" si="109" ref="M229:M234">SUM(D229,F229,H229,L229,J229)</f>
        <v>0</v>
      </c>
      <c r="N229" s="46">
        <f>RANK(M229,Egyéni!$N$3:$N$156,0)</f>
        <v>33</v>
      </c>
      <c r="O229" s="152">
        <f>SUM(M229:M234)-MIN(M229:M234)</f>
        <v>0</v>
      </c>
      <c r="P229" s="153"/>
    </row>
    <row r="230" spans="1:16" ht="19.5" customHeight="1">
      <c r="A230" s="56"/>
      <c r="B230" s="73"/>
      <c r="C230" s="57"/>
      <c r="D230" s="29">
        <f t="shared" si="105"/>
        <v>0</v>
      </c>
      <c r="E230" s="65"/>
      <c r="F230" s="44">
        <f t="shared" si="106"/>
        <v>0</v>
      </c>
      <c r="G230" s="65"/>
      <c r="H230" s="29">
        <f t="shared" si="107"/>
        <v>0</v>
      </c>
      <c r="I230" s="65"/>
      <c r="J230" s="44">
        <f t="shared" si="108"/>
        <v>0</v>
      </c>
      <c r="K230" s="61"/>
      <c r="L230" s="44">
        <f>IF(K230&lt;fiú!$D$2,0,VLOOKUP(K230,hfut,3,TRUE))</f>
        <v>0</v>
      </c>
      <c r="M230" s="30">
        <f t="shared" si="109"/>
        <v>0</v>
      </c>
      <c r="N230" s="47">
        <f>RANK(M230,Egyéni!$N$3:$N$156,0)</f>
        <v>33</v>
      </c>
      <c r="O230" s="154"/>
      <c r="P230" s="155"/>
    </row>
    <row r="231" spans="1:16" ht="19.5" customHeight="1">
      <c r="A231" s="56"/>
      <c r="B231" s="73"/>
      <c r="C231" s="57"/>
      <c r="D231" s="29">
        <f t="shared" si="105"/>
        <v>0</v>
      </c>
      <c r="E231" s="65"/>
      <c r="F231" s="44">
        <f t="shared" si="106"/>
        <v>0</v>
      </c>
      <c r="G231" s="66"/>
      <c r="H231" s="29">
        <f t="shared" si="107"/>
        <v>0</v>
      </c>
      <c r="I231" s="66"/>
      <c r="J231" s="44">
        <f t="shared" si="108"/>
        <v>0</v>
      </c>
      <c r="K231" s="61"/>
      <c r="L231" s="44">
        <f>IF(K231&lt;fiú!$D$2,0,VLOOKUP(K231,hfut,3,TRUE))</f>
        <v>0</v>
      </c>
      <c r="M231" s="30">
        <f t="shared" si="109"/>
        <v>0</v>
      </c>
      <c r="N231" s="47">
        <f>RANK(M231,Egyéni!$N$3:$N$156,0)</f>
        <v>33</v>
      </c>
      <c r="O231" s="154"/>
      <c r="P231" s="155"/>
    </row>
    <row r="232" spans="1:16" ht="19.5" customHeight="1">
      <c r="A232" s="56"/>
      <c r="B232" s="73"/>
      <c r="C232" s="57"/>
      <c r="D232" s="29">
        <f t="shared" si="105"/>
        <v>0</v>
      </c>
      <c r="E232" s="65"/>
      <c r="F232" s="44">
        <f t="shared" si="106"/>
        <v>0</v>
      </c>
      <c r="G232" s="66"/>
      <c r="H232" s="29">
        <f t="shared" si="107"/>
        <v>0</v>
      </c>
      <c r="I232" s="66"/>
      <c r="J232" s="44">
        <f t="shared" si="108"/>
        <v>0</v>
      </c>
      <c r="K232" s="61"/>
      <c r="L232" s="44">
        <f>IF(K232&lt;fiú!$D$2,0,VLOOKUP(K232,hfut,3,TRUE))</f>
        <v>0</v>
      </c>
      <c r="M232" s="30">
        <f t="shared" si="109"/>
        <v>0</v>
      </c>
      <c r="N232" s="47">
        <f>RANK(M232,Egyéni!$N$3:$N$156,0)</f>
        <v>33</v>
      </c>
      <c r="O232" s="154"/>
      <c r="P232" s="155"/>
    </row>
    <row r="233" spans="1:16" ht="19.5" customHeight="1">
      <c r="A233" s="56"/>
      <c r="B233" s="73"/>
      <c r="C233" s="57"/>
      <c r="D233" s="29">
        <f t="shared" si="105"/>
        <v>0</v>
      </c>
      <c r="E233" s="65"/>
      <c r="F233" s="44">
        <f t="shared" si="106"/>
        <v>0</v>
      </c>
      <c r="G233" s="66"/>
      <c r="H233" s="29">
        <f t="shared" si="107"/>
        <v>0</v>
      </c>
      <c r="I233" s="66"/>
      <c r="J233" s="44">
        <f t="shared" si="108"/>
        <v>0</v>
      </c>
      <c r="K233" s="61"/>
      <c r="L233" s="44">
        <f>IF(K233&lt;fiú!$D$2,0,VLOOKUP(K233,hfut,3,TRUE))</f>
        <v>0</v>
      </c>
      <c r="M233" s="30">
        <f t="shared" si="109"/>
        <v>0</v>
      </c>
      <c r="N233" s="47">
        <f>RANK(M233,Egyéni!$N$3:$N$156,0)</f>
        <v>33</v>
      </c>
      <c r="O233" s="50"/>
      <c r="P233" s="52"/>
    </row>
    <row r="234" spans="1:16" ht="19.5" customHeight="1" thickBot="1">
      <c r="A234" s="58"/>
      <c r="B234" s="74"/>
      <c r="C234" s="59"/>
      <c r="D234" s="31">
        <f t="shared" si="105"/>
        <v>0</v>
      </c>
      <c r="E234" s="116"/>
      <c r="F234" s="45">
        <f t="shared" si="106"/>
        <v>0</v>
      </c>
      <c r="G234" s="67"/>
      <c r="H234" s="31">
        <f t="shared" si="107"/>
        <v>0</v>
      </c>
      <c r="I234" s="67"/>
      <c r="J234" s="45">
        <f t="shared" si="108"/>
        <v>0</v>
      </c>
      <c r="K234" s="62"/>
      <c r="L234" s="45">
        <f>IF(K234&lt;fiú!$D$2,0,VLOOKUP(K234,hfut,3,TRUE))</f>
        <v>0</v>
      </c>
      <c r="M234" s="32">
        <f t="shared" si="109"/>
        <v>0</v>
      </c>
      <c r="N234" s="49">
        <f>RANK(M234,Egyéni!$N$3:$N$156,0)</f>
        <v>33</v>
      </c>
      <c r="O234" s="150"/>
      <c r="P234" s="151"/>
    </row>
    <row r="235" ht="19.5" customHeight="1"/>
    <row r="236" ht="19.5" customHeight="1" thickBot="1"/>
    <row r="237" spans="1:16" ht="19.5" customHeight="1" thickBot="1">
      <c r="A237" s="164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6"/>
      <c r="O237" s="160">
        <f>RANK(O239,Csapat!$C$3:P240,0)</f>
        <v>6</v>
      </c>
      <c r="P237" s="161"/>
    </row>
    <row r="238" spans="1:16" ht="19.5" customHeight="1" thickBot="1">
      <c r="A238" s="34" t="s">
        <v>0</v>
      </c>
      <c r="B238" s="35" t="s">
        <v>1</v>
      </c>
      <c r="C238" s="145" t="s">
        <v>174</v>
      </c>
      <c r="D238" s="145"/>
      <c r="E238" s="163" t="s">
        <v>2</v>
      </c>
      <c r="F238" s="163"/>
      <c r="G238" s="163" t="s">
        <v>7</v>
      </c>
      <c r="H238" s="163"/>
      <c r="I238" s="146" t="s">
        <v>175</v>
      </c>
      <c r="J238" s="147"/>
      <c r="K238" s="146" t="s">
        <v>169</v>
      </c>
      <c r="L238" s="147"/>
      <c r="M238" s="35" t="s">
        <v>5</v>
      </c>
      <c r="N238" s="36" t="s">
        <v>6</v>
      </c>
      <c r="O238" s="162"/>
      <c r="P238" s="142"/>
    </row>
    <row r="239" spans="1:16" ht="19.5" customHeight="1">
      <c r="A239" s="63"/>
      <c r="B239" s="72"/>
      <c r="C239" s="55"/>
      <c r="D239" s="33">
        <f aca="true" t="shared" si="110" ref="D239:D244">IF(C239&lt;6.19,0,VLOOKUP(C239,rfut,5,TRUE))</f>
        <v>0</v>
      </c>
      <c r="E239" s="64"/>
      <c r="F239" s="44">
        <f aca="true" t="shared" si="111" ref="F239:F244">IF(E239&lt;1.79,0,VLOOKUP(E239,távol,4,TRUE))</f>
        <v>0</v>
      </c>
      <c r="G239" s="64"/>
      <c r="H239" s="33">
        <f aca="true" t="shared" si="112" ref="H239:H244">IF(G239&lt;4,0,VLOOKUP(G239,kisl,2,TRUE))</f>
        <v>0</v>
      </c>
      <c r="I239" s="64"/>
      <c r="J239" s="42">
        <f aca="true" t="shared" si="113" ref="J239:J244">IF(I239&lt;3,0,VLOOKUP(I239,súly,3,TRUE))</f>
        <v>0</v>
      </c>
      <c r="K239" s="60"/>
      <c r="L239" s="44">
        <f>IF(K239&lt;fiú!$D$2,0,VLOOKUP(K239,hfut,3,TRUE))</f>
        <v>0</v>
      </c>
      <c r="M239" s="30">
        <f aca="true" t="shared" si="114" ref="M239:M244">SUM(D239,F239,H239,L239,J239)</f>
        <v>0</v>
      </c>
      <c r="N239" s="46">
        <f>RANK(M239,Egyéni!$N$3:$N$156,0)</f>
        <v>33</v>
      </c>
      <c r="O239" s="152">
        <f>SUM(M239:M244)-MIN(M239:M244)</f>
        <v>0</v>
      </c>
      <c r="P239" s="153"/>
    </row>
    <row r="240" spans="1:16" ht="19.5" customHeight="1">
      <c r="A240" s="56"/>
      <c r="B240" s="73"/>
      <c r="C240" s="57"/>
      <c r="D240" s="29">
        <f t="shared" si="110"/>
        <v>0</v>
      </c>
      <c r="E240" s="65"/>
      <c r="F240" s="44">
        <f t="shared" si="111"/>
        <v>0</v>
      </c>
      <c r="G240" s="65"/>
      <c r="H240" s="29">
        <f t="shared" si="112"/>
        <v>0</v>
      </c>
      <c r="I240" s="65"/>
      <c r="J240" s="44">
        <f t="shared" si="113"/>
        <v>0</v>
      </c>
      <c r="K240" s="61"/>
      <c r="L240" s="44">
        <f>IF(K240&lt;fiú!$D$2,0,VLOOKUP(K240,hfut,3,TRUE))</f>
        <v>0</v>
      </c>
      <c r="M240" s="30">
        <f t="shared" si="114"/>
        <v>0</v>
      </c>
      <c r="N240" s="47">
        <f>RANK(M240,Egyéni!$N$3:$N$156,0)</f>
        <v>33</v>
      </c>
      <c r="O240" s="154"/>
      <c r="P240" s="155"/>
    </row>
    <row r="241" spans="1:16" ht="19.5" customHeight="1">
      <c r="A241" s="56"/>
      <c r="B241" s="73"/>
      <c r="C241" s="57"/>
      <c r="D241" s="29">
        <f t="shared" si="110"/>
        <v>0</v>
      </c>
      <c r="E241" s="65"/>
      <c r="F241" s="44">
        <f t="shared" si="111"/>
        <v>0</v>
      </c>
      <c r="G241" s="66"/>
      <c r="H241" s="29">
        <f t="shared" si="112"/>
        <v>0</v>
      </c>
      <c r="I241" s="66"/>
      <c r="J241" s="44">
        <f t="shared" si="113"/>
        <v>0</v>
      </c>
      <c r="K241" s="61"/>
      <c r="L241" s="44">
        <f>IF(K241&lt;fiú!$D$2,0,VLOOKUP(K241,hfut,3,TRUE))</f>
        <v>0</v>
      </c>
      <c r="M241" s="30">
        <f t="shared" si="114"/>
        <v>0</v>
      </c>
      <c r="N241" s="47">
        <f>RANK(M241,Egyéni!$N$3:$N$156,0)</f>
        <v>33</v>
      </c>
      <c r="O241" s="154"/>
      <c r="P241" s="155"/>
    </row>
    <row r="242" spans="1:16" ht="19.5" customHeight="1">
      <c r="A242" s="56"/>
      <c r="B242" s="73"/>
      <c r="C242" s="57"/>
      <c r="D242" s="29">
        <f t="shared" si="110"/>
        <v>0</v>
      </c>
      <c r="E242" s="65"/>
      <c r="F242" s="44">
        <f t="shared" si="111"/>
        <v>0</v>
      </c>
      <c r="G242" s="66"/>
      <c r="H242" s="29">
        <f t="shared" si="112"/>
        <v>0</v>
      </c>
      <c r="I242" s="66"/>
      <c r="J242" s="44">
        <f t="shared" si="113"/>
        <v>0</v>
      </c>
      <c r="K242" s="61"/>
      <c r="L242" s="44">
        <f>IF(K242&lt;fiú!$D$2,0,VLOOKUP(K242,hfut,3,TRUE))</f>
        <v>0</v>
      </c>
      <c r="M242" s="30">
        <f t="shared" si="114"/>
        <v>0</v>
      </c>
      <c r="N242" s="47">
        <f>RANK(M242,Egyéni!$N$3:$N$156,0)</f>
        <v>33</v>
      </c>
      <c r="O242" s="154"/>
      <c r="P242" s="155"/>
    </row>
    <row r="243" spans="1:16" ht="19.5" customHeight="1">
      <c r="A243" s="56"/>
      <c r="B243" s="73"/>
      <c r="C243" s="57"/>
      <c r="D243" s="29">
        <f t="shared" si="110"/>
        <v>0</v>
      </c>
      <c r="E243" s="65"/>
      <c r="F243" s="44">
        <f t="shared" si="111"/>
        <v>0</v>
      </c>
      <c r="G243" s="66"/>
      <c r="H243" s="29">
        <f t="shared" si="112"/>
        <v>0</v>
      </c>
      <c r="I243" s="66"/>
      <c r="J243" s="44">
        <f t="shared" si="113"/>
        <v>0</v>
      </c>
      <c r="K243" s="61"/>
      <c r="L243" s="44">
        <f>IF(K243&lt;fiú!$D$2,0,VLOOKUP(K243,hfut,3,TRUE))</f>
        <v>0</v>
      </c>
      <c r="M243" s="30">
        <f t="shared" si="114"/>
        <v>0</v>
      </c>
      <c r="N243" s="47">
        <f>RANK(M243,Egyéni!$N$3:$N$156,0)</f>
        <v>33</v>
      </c>
      <c r="O243" s="50"/>
      <c r="P243" s="52"/>
    </row>
    <row r="244" spans="1:16" ht="19.5" customHeight="1" thickBot="1">
      <c r="A244" s="58"/>
      <c r="B244" s="74"/>
      <c r="C244" s="59"/>
      <c r="D244" s="31">
        <f t="shared" si="110"/>
        <v>0</v>
      </c>
      <c r="E244" s="116"/>
      <c r="F244" s="45">
        <f t="shared" si="111"/>
        <v>0</v>
      </c>
      <c r="G244" s="67"/>
      <c r="H244" s="31">
        <f t="shared" si="112"/>
        <v>0</v>
      </c>
      <c r="I244" s="67"/>
      <c r="J244" s="45">
        <f t="shared" si="113"/>
        <v>0</v>
      </c>
      <c r="K244" s="62"/>
      <c r="L244" s="45">
        <f>IF(K244&lt;fiú!$D$2,0,VLOOKUP(K244,hfut,3,TRUE))</f>
        <v>0</v>
      </c>
      <c r="M244" s="32">
        <f t="shared" si="114"/>
        <v>0</v>
      </c>
      <c r="N244" s="49">
        <f>RANK(M244,Egyéni!$N$3:$N$156,0)</f>
        <v>33</v>
      </c>
      <c r="O244" s="150"/>
      <c r="P244" s="151"/>
    </row>
    <row r="245" ht="15">
      <c r="I245" s="68"/>
    </row>
  </sheetData>
  <sheetProtection password="E9F1" sheet="1" objects="1" scenarios="1"/>
  <mergeCells count="227">
    <mergeCell ref="C28:D28"/>
    <mergeCell ref="E28:F28"/>
    <mergeCell ref="G28:H28"/>
    <mergeCell ref="A27:N27"/>
    <mergeCell ref="K28:L28"/>
    <mergeCell ref="O27:P28"/>
    <mergeCell ref="O34:P34"/>
    <mergeCell ref="O29:P32"/>
    <mergeCell ref="A37:N37"/>
    <mergeCell ref="O37:P38"/>
    <mergeCell ref="C38:D38"/>
    <mergeCell ref="E38:F38"/>
    <mergeCell ref="G38:H38"/>
    <mergeCell ref="K38:L38"/>
    <mergeCell ref="I28:J28"/>
    <mergeCell ref="I38:J38"/>
    <mergeCell ref="O49:P52"/>
    <mergeCell ref="O54:P54"/>
    <mergeCell ref="A57:N57"/>
    <mergeCell ref="O57:P58"/>
    <mergeCell ref="C58:D58"/>
    <mergeCell ref="E58:F58"/>
    <mergeCell ref="G58:H58"/>
    <mergeCell ref="K58:L58"/>
    <mergeCell ref="O39:P42"/>
    <mergeCell ref="O44:P44"/>
    <mergeCell ref="A47:N47"/>
    <mergeCell ref="O47:P48"/>
    <mergeCell ref="C48:D48"/>
    <mergeCell ref="E48:F48"/>
    <mergeCell ref="G48:H48"/>
    <mergeCell ref="K48:L48"/>
    <mergeCell ref="I48:J48"/>
    <mergeCell ref="I58:J58"/>
    <mergeCell ref="O69:P72"/>
    <mergeCell ref="O74:P74"/>
    <mergeCell ref="A77:N77"/>
    <mergeCell ref="O77:P78"/>
    <mergeCell ref="C78:D78"/>
    <mergeCell ref="E78:F78"/>
    <mergeCell ref="G78:H78"/>
    <mergeCell ref="K78:L78"/>
    <mergeCell ref="O59:P62"/>
    <mergeCell ref="O64:P64"/>
    <mergeCell ref="A67:N67"/>
    <mergeCell ref="O67:P68"/>
    <mergeCell ref="C68:D68"/>
    <mergeCell ref="E68:F68"/>
    <mergeCell ref="G68:H68"/>
    <mergeCell ref="K68:L68"/>
    <mergeCell ref="I68:J68"/>
    <mergeCell ref="I78:J78"/>
    <mergeCell ref="O89:P92"/>
    <mergeCell ref="O94:P94"/>
    <mergeCell ref="A97:N97"/>
    <mergeCell ref="O97:P98"/>
    <mergeCell ref="C98:D98"/>
    <mergeCell ref="E98:F98"/>
    <mergeCell ref="G98:H98"/>
    <mergeCell ref="K98:L98"/>
    <mergeCell ref="O79:P82"/>
    <mergeCell ref="O84:P84"/>
    <mergeCell ref="A87:N87"/>
    <mergeCell ref="O87:P88"/>
    <mergeCell ref="C88:D88"/>
    <mergeCell ref="E88:F88"/>
    <mergeCell ref="G88:H88"/>
    <mergeCell ref="K88:L88"/>
    <mergeCell ref="I88:J88"/>
    <mergeCell ref="I98:J98"/>
    <mergeCell ref="O109:P112"/>
    <mergeCell ref="O114:P114"/>
    <mergeCell ref="A117:N117"/>
    <mergeCell ref="O117:P118"/>
    <mergeCell ref="C118:D118"/>
    <mergeCell ref="E118:F118"/>
    <mergeCell ref="G118:H118"/>
    <mergeCell ref="K118:L118"/>
    <mergeCell ref="O99:P102"/>
    <mergeCell ref="O104:P104"/>
    <mergeCell ref="A107:N107"/>
    <mergeCell ref="O107:P108"/>
    <mergeCell ref="C108:D108"/>
    <mergeCell ref="E108:F108"/>
    <mergeCell ref="G108:H108"/>
    <mergeCell ref="K108:L108"/>
    <mergeCell ref="I108:J108"/>
    <mergeCell ref="I118:J118"/>
    <mergeCell ref="O129:P132"/>
    <mergeCell ref="O134:P134"/>
    <mergeCell ref="A137:N137"/>
    <mergeCell ref="O137:P138"/>
    <mergeCell ref="C138:D138"/>
    <mergeCell ref="E138:F138"/>
    <mergeCell ref="G138:H138"/>
    <mergeCell ref="K138:L138"/>
    <mergeCell ref="O119:P122"/>
    <mergeCell ref="O124:P124"/>
    <mergeCell ref="A127:N127"/>
    <mergeCell ref="O127:P128"/>
    <mergeCell ref="C128:D128"/>
    <mergeCell ref="E128:F128"/>
    <mergeCell ref="G128:H128"/>
    <mergeCell ref="K128:L128"/>
    <mergeCell ref="I128:J128"/>
    <mergeCell ref="I138:J138"/>
    <mergeCell ref="O149:P152"/>
    <mergeCell ref="O154:P154"/>
    <mergeCell ref="A157:N157"/>
    <mergeCell ref="O157:P158"/>
    <mergeCell ref="C158:D158"/>
    <mergeCell ref="E158:F158"/>
    <mergeCell ref="G158:H158"/>
    <mergeCell ref="K158:L158"/>
    <mergeCell ref="O139:P142"/>
    <mergeCell ref="O144:P144"/>
    <mergeCell ref="A147:N147"/>
    <mergeCell ref="O147:P148"/>
    <mergeCell ref="C148:D148"/>
    <mergeCell ref="E148:F148"/>
    <mergeCell ref="G148:H148"/>
    <mergeCell ref="K148:L148"/>
    <mergeCell ref="I148:J148"/>
    <mergeCell ref="I158:J158"/>
    <mergeCell ref="A177:N177"/>
    <mergeCell ref="O177:P178"/>
    <mergeCell ref="C178:D178"/>
    <mergeCell ref="E178:F178"/>
    <mergeCell ref="G178:H178"/>
    <mergeCell ref="K178:L178"/>
    <mergeCell ref="O159:P162"/>
    <mergeCell ref="O164:P164"/>
    <mergeCell ref="A167:N167"/>
    <mergeCell ref="C168:D168"/>
    <mergeCell ref="E168:F168"/>
    <mergeCell ref="G168:H168"/>
    <mergeCell ref="K168:L168"/>
    <mergeCell ref="I168:J168"/>
    <mergeCell ref="I178:J178"/>
    <mergeCell ref="A197:N197"/>
    <mergeCell ref="O197:P198"/>
    <mergeCell ref="C198:D198"/>
    <mergeCell ref="E198:F198"/>
    <mergeCell ref="G198:H198"/>
    <mergeCell ref="K198:L198"/>
    <mergeCell ref="O179:P182"/>
    <mergeCell ref="O184:P184"/>
    <mergeCell ref="A187:N187"/>
    <mergeCell ref="C188:D188"/>
    <mergeCell ref="E188:F188"/>
    <mergeCell ref="G188:H188"/>
    <mergeCell ref="K188:L188"/>
    <mergeCell ref="I188:J188"/>
    <mergeCell ref="I198:J198"/>
    <mergeCell ref="A217:N217"/>
    <mergeCell ref="O217:P218"/>
    <mergeCell ref="C218:D218"/>
    <mergeCell ref="E218:F218"/>
    <mergeCell ref="G218:H218"/>
    <mergeCell ref="K218:L218"/>
    <mergeCell ref="O199:P202"/>
    <mergeCell ref="O204:P204"/>
    <mergeCell ref="A207:N207"/>
    <mergeCell ref="C208:D208"/>
    <mergeCell ref="E208:F208"/>
    <mergeCell ref="G208:H208"/>
    <mergeCell ref="K208:L208"/>
    <mergeCell ref="I208:J208"/>
    <mergeCell ref="I218:J218"/>
    <mergeCell ref="A237:N237"/>
    <mergeCell ref="O237:P238"/>
    <mergeCell ref="C238:D238"/>
    <mergeCell ref="E238:F238"/>
    <mergeCell ref="G238:H238"/>
    <mergeCell ref="K238:L238"/>
    <mergeCell ref="O219:P222"/>
    <mergeCell ref="O224:P224"/>
    <mergeCell ref="A227:N227"/>
    <mergeCell ref="C228:D228"/>
    <mergeCell ref="E228:F228"/>
    <mergeCell ref="G228:H228"/>
    <mergeCell ref="K228:L228"/>
    <mergeCell ref="I228:J228"/>
    <mergeCell ref="I238:J238"/>
    <mergeCell ref="O239:P242"/>
    <mergeCell ref="O244:P244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229:P232"/>
    <mergeCell ref="O169:P172"/>
    <mergeCell ref="O174:P174"/>
    <mergeCell ref="O23:P23"/>
    <mergeCell ref="O24:P24"/>
    <mergeCell ref="O25:P25"/>
    <mergeCell ref="O227:P228"/>
    <mergeCell ref="O207:P208"/>
    <mergeCell ref="O187:P188"/>
    <mergeCell ref="O167:P168"/>
    <mergeCell ref="A1:P1"/>
    <mergeCell ref="K3:L3"/>
    <mergeCell ref="O18:P18"/>
    <mergeCell ref="O234:P234"/>
    <mergeCell ref="O209:P212"/>
    <mergeCell ref="O214:P214"/>
    <mergeCell ref="O189:P192"/>
    <mergeCell ref="O194:P194"/>
    <mergeCell ref="O15:P15"/>
    <mergeCell ref="O16:P16"/>
    <mergeCell ref="O20:P20"/>
    <mergeCell ref="O21:P21"/>
    <mergeCell ref="O22:P22"/>
    <mergeCell ref="C3:D3"/>
    <mergeCell ref="E3:F3"/>
    <mergeCell ref="G3:H3"/>
    <mergeCell ref="I3:J3"/>
    <mergeCell ref="O3:P3"/>
    <mergeCell ref="O17:P17"/>
    <mergeCell ref="O19:P19"/>
  </mergeCells>
  <conditionalFormatting sqref="B4:B25">
    <cfRule type="cellIs" priority="77" dxfId="0" operator="lessThan">
      <formula>2001</formula>
    </cfRule>
    <cfRule type="cellIs" priority="78" dxfId="0" operator="greaterThan">
      <formula>2002</formula>
    </cfRule>
  </conditionalFormatting>
  <conditionalFormatting sqref="B29:B34">
    <cfRule type="cellIs" priority="75" dxfId="0" operator="lessThan">
      <formula>2001</formula>
    </cfRule>
    <cfRule type="cellIs" priority="76" dxfId="0" operator="greaterThan">
      <formula>2002</formula>
    </cfRule>
  </conditionalFormatting>
  <conditionalFormatting sqref="B49:B54">
    <cfRule type="cellIs" priority="71" dxfId="0" operator="lessThan">
      <formula>2001</formula>
    </cfRule>
    <cfRule type="cellIs" priority="72" dxfId="0" operator="greaterThan">
      <formula>2002</formula>
    </cfRule>
  </conditionalFormatting>
  <conditionalFormatting sqref="B59:B64">
    <cfRule type="cellIs" priority="69" dxfId="0" operator="lessThan">
      <formula>2001</formula>
    </cfRule>
    <cfRule type="cellIs" priority="70" dxfId="0" operator="greaterThan">
      <formula>2002</formula>
    </cfRule>
  </conditionalFormatting>
  <conditionalFormatting sqref="B69:B74">
    <cfRule type="cellIs" priority="67" dxfId="0" operator="lessThan">
      <formula>2001</formula>
    </cfRule>
    <cfRule type="cellIs" priority="68" dxfId="0" operator="greaterThan">
      <formula>2002</formula>
    </cfRule>
  </conditionalFormatting>
  <conditionalFormatting sqref="B79:B84">
    <cfRule type="cellIs" priority="65" dxfId="0" operator="lessThan">
      <formula>2001</formula>
    </cfRule>
    <cfRule type="cellIs" priority="66" dxfId="0" operator="greaterThan">
      <formula>2002</formula>
    </cfRule>
  </conditionalFormatting>
  <conditionalFormatting sqref="B89:B94">
    <cfRule type="cellIs" priority="63" dxfId="0" operator="lessThan">
      <formula>2001</formula>
    </cfRule>
    <cfRule type="cellIs" priority="64" dxfId="0" operator="greaterThan">
      <formula>2002</formula>
    </cfRule>
  </conditionalFormatting>
  <conditionalFormatting sqref="B99:B104">
    <cfRule type="cellIs" priority="61" dxfId="0" operator="lessThan">
      <formula>2001</formula>
    </cfRule>
    <cfRule type="cellIs" priority="62" dxfId="0" operator="greaterThan">
      <formula>2002</formula>
    </cfRule>
  </conditionalFormatting>
  <conditionalFormatting sqref="B109:B114">
    <cfRule type="cellIs" priority="59" dxfId="0" operator="lessThan">
      <formula>2001</formula>
    </cfRule>
    <cfRule type="cellIs" priority="60" dxfId="0" operator="greaterThan">
      <formula>2002</formula>
    </cfRule>
  </conditionalFormatting>
  <conditionalFormatting sqref="B119:B124">
    <cfRule type="cellIs" priority="57" dxfId="0" operator="lessThan">
      <formula>2001</formula>
    </cfRule>
    <cfRule type="cellIs" priority="58" dxfId="0" operator="greaterThan">
      <formula>2002</formula>
    </cfRule>
  </conditionalFormatting>
  <conditionalFormatting sqref="B129:B134">
    <cfRule type="cellIs" priority="55" dxfId="0" operator="lessThan">
      <formula>2001</formula>
    </cfRule>
    <cfRule type="cellIs" priority="56" dxfId="0" operator="greaterThan">
      <formula>2002</formula>
    </cfRule>
  </conditionalFormatting>
  <conditionalFormatting sqref="B139:B144">
    <cfRule type="cellIs" priority="53" dxfId="0" operator="lessThan">
      <formula>2001</formula>
    </cfRule>
    <cfRule type="cellIs" priority="54" dxfId="0" operator="greaterThan">
      <formula>2002</formula>
    </cfRule>
  </conditionalFormatting>
  <conditionalFormatting sqref="B149:B154">
    <cfRule type="cellIs" priority="51" dxfId="0" operator="lessThan">
      <formula>2001</formula>
    </cfRule>
    <cfRule type="cellIs" priority="52" dxfId="0" operator="greaterThan">
      <formula>2002</formula>
    </cfRule>
  </conditionalFormatting>
  <conditionalFormatting sqref="B159:B164">
    <cfRule type="cellIs" priority="49" dxfId="0" operator="lessThan">
      <formula>2001</formula>
    </cfRule>
    <cfRule type="cellIs" priority="50" dxfId="0" operator="greaterThan">
      <formula>2002</formula>
    </cfRule>
  </conditionalFormatting>
  <conditionalFormatting sqref="B169:B174">
    <cfRule type="cellIs" priority="47" dxfId="0" operator="lessThan">
      <formula>2001</formula>
    </cfRule>
    <cfRule type="cellIs" priority="48" dxfId="0" operator="greaterThan">
      <formula>2002</formula>
    </cfRule>
  </conditionalFormatting>
  <conditionalFormatting sqref="B179:B184">
    <cfRule type="cellIs" priority="45" dxfId="0" operator="lessThan">
      <formula>2001</formula>
    </cfRule>
    <cfRule type="cellIs" priority="46" dxfId="0" operator="greaterThan">
      <formula>2002</formula>
    </cfRule>
  </conditionalFormatting>
  <conditionalFormatting sqref="B189:B194">
    <cfRule type="cellIs" priority="43" dxfId="0" operator="lessThan">
      <formula>2001</formula>
    </cfRule>
    <cfRule type="cellIs" priority="44" dxfId="0" operator="greaterThan">
      <formula>2002</formula>
    </cfRule>
  </conditionalFormatting>
  <conditionalFormatting sqref="B199:B204">
    <cfRule type="cellIs" priority="41" dxfId="0" operator="lessThan">
      <formula>2001</formula>
    </cfRule>
    <cfRule type="cellIs" priority="42" dxfId="0" operator="greaterThan">
      <formula>2002</formula>
    </cfRule>
  </conditionalFormatting>
  <conditionalFormatting sqref="B209:B214">
    <cfRule type="cellIs" priority="39" dxfId="0" operator="lessThan">
      <formula>2001</formula>
    </cfRule>
    <cfRule type="cellIs" priority="40" dxfId="0" operator="greaterThan">
      <formula>2002</formula>
    </cfRule>
  </conditionalFormatting>
  <conditionalFormatting sqref="B219:B224">
    <cfRule type="cellIs" priority="37" dxfId="0" operator="lessThan">
      <formula>2001</formula>
    </cfRule>
    <cfRule type="cellIs" priority="38" dxfId="0" operator="greaterThan">
      <formula>2002</formula>
    </cfRule>
  </conditionalFormatting>
  <conditionalFormatting sqref="B229:B234">
    <cfRule type="cellIs" priority="35" dxfId="0" operator="lessThan">
      <formula>2001</formula>
    </cfRule>
    <cfRule type="cellIs" priority="36" dxfId="0" operator="greaterThan">
      <formula>2002</formula>
    </cfRule>
  </conditionalFormatting>
  <conditionalFormatting sqref="B239:B244">
    <cfRule type="cellIs" priority="33" dxfId="0" operator="lessThan">
      <formula>2001</formula>
    </cfRule>
    <cfRule type="cellIs" priority="34" dxfId="0" operator="greaterThan">
      <formula>2002</formula>
    </cfRule>
  </conditionalFormatting>
  <conditionalFormatting sqref="D4:D25 H4:H25 J4:J25 L4:L25 F4:F25">
    <cfRule type="cellIs" priority="32" dxfId="0" operator="equal">
      <formula>300</formula>
    </cfRule>
  </conditionalFormatting>
  <conditionalFormatting sqref="D29:D34 D39:D44 D49:D54 D59:D64 H59:H64 J59:J64 L59:L64 L49:L54 L39:L44 L29:L34 J29:J34 H29:H34 H39:H44 J39:J44 J49:J54 H49:H54">
    <cfRule type="cellIs" priority="27" dxfId="0" operator="equal">
      <formula>300</formula>
    </cfRule>
  </conditionalFormatting>
  <conditionalFormatting sqref="D69:D74 D79:D84 D89:D94 D99:D104 D109:D114 H109:H114 J109:J114 L109:L114 L99:L104 J99:J104 H99:H104 L69:L74 J69:J74 H69:H74 H79:H84 J79:J84 L79:L84 L89:L94 J89:J94 H89:H94">
    <cfRule type="cellIs" priority="26" dxfId="0" operator="equal">
      <formula>300</formula>
    </cfRule>
  </conditionalFormatting>
  <conditionalFormatting sqref="D119:D124 H119:H124 J119:J124 L119:L124 L129:L134 J129:J134 H129:H134 D129:D134 D139:D144 H139:H144 J139:J144 L139:L144 L149:L154 J149:J154 H149:H154 D149:D154 D159:D164 H159:H164 J159:J164 L159:L164">
    <cfRule type="cellIs" priority="25" dxfId="0" operator="equal">
      <formula>300</formula>
    </cfRule>
  </conditionalFormatting>
  <conditionalFormatting sqref="D169:D174 H169:H174 J169:J174 L169:L174 L179:L184 J179:J184 H179:H184 D179:D184 D189:D194 H189:H194 J189:J194 L189:L194 L199:L204 J199:J204 H199:H204 D199:D204 D209:D214 H209:H214 J209:J214 L209:L214">
    <cfRule type="cellIs" priority="24" dxfId="0" operator="equal">
      <formula>300</formula>
    </cfRule>
  </conditionalFormatting>
  <conditionalFormatting sqref="D219:D224 H219:H224 J219:J224 L219:L224 L229:L234 J229:J234 H229:H234 D229:D234 D239:D244 H239:H244 J239:J244 L239:L244">
    <cfRule type="cellIs" priority="23" dxfId="0" operator="equal">
      <formula>300</formula>
    </cfRule>
  </conditionalFormatting>
  <conditionalFormatting sqref="F29:F34">
    <cfRule type="cellIs" priority="22" dxfId="0" operator="equal">
      <formula>300</formula>
    </cfRule>
  </conditionalFormatting>
  <conditionalFormatting sqref="F39:F44">
    <cfRule type="cellIs" priority="21" dxfId="0" operator="equal">
      <formula>300</formula>
    </cfRule>
  </conditionalFormatting>
  <conditionalFormatting sqref="F49:F54">
    <cfRule type="cellIs" priority="20" dxfId="0" operator="equal">
      <formula>300</formula>
    </cfRule>
  </conditionalFormatting>
  <conditionalFormatting sqref="F59:F64">
    <cfRule type="cellIs" priority="19" dxfId="0" operator="equal">
      <formula>300</formula>
    </cfRule>
  </conditionalFormatting>
  <conditionalFormatting sqref="F69:F74">
    <cfRule type="cellIs" priority="18" dxfId="0" operator="equal">
      <formula>300</formula>
    </cfRule>
  </conditionalFormatting>
  <conditionalFormatting sqref="F79:F84">
    <cfRule type="cellIs" priority="17" dxfId="0" operator="equal">
      <formula>300</formula>
    </cfRule>
  </conditionalFormatting>
  <conditionalFormatting sqref="F89:F94">
    <cfRule type="cellIs" priority="16" dxfId="0" operator="equal">
      <formula>300</formula>
    </cfRule>
  </conditionalFormatting>
  <conditionalFormatting sqref="F99:F104">
    <cfRule type="cellIs" priority="15" dxfId="0" operator="equal">
      <formula>300</formula>
    </cfRule>
  </conditionalFormatting>
  <conditionalFormatting sqref="F109:F114">
    <cfRule type="cellIs" priority="14" dxfId="0" operator="equal">
      <formula>300</formula>
    </cfRule>
  </conditionalFormatting>
  <conditionalFormatting sqref="F119:F124">
    <cfRule type="cellIs" priority="13" dxfId="0" operator="equal">
      <formula>300</formula>
    </cfRule>
  </conditionalFormatting>
  <conditionalFormatting sqref="F129:F134">
    <cfRule type="cellIs" priority="12" dxfId="0" operator="equal">
      <formula>300</formula>
    </cfRule>
  </conditionalFormatting>
  <conditionalFormatting sqref="F139:F144">
    <cfRule type="cellIs" priority="11" dxfId="0" operator="equal">
      <formula>300</formula>
    </cfRule>
  </conditionalFormatting>
  <conditionalFormatting sqref="F149:F154">
    <cfRule type="cellIs" priority="10" dxfId="0" operator="equal">
      <formula>300</formula>
    </cfRule>
  </conditionalFormatting>
  <conditionalFormatting sqref="F159:F164">
    <cfRule type="cellIs" priority="9" dxfId="0" operator="equal">
      <formula>300</formula>
    </cfRule>
  </conditionalFormatting>
  <conditionalFormatting sqref="F169:F174">
    <cfRule type="cellIs" priority="8" dxfId="0" operator="equal">
      <formula>300</formula>
    </cfRule>
  </conditionalFormatting>
  <conditionalFormatting sqref="F179:F184">
    <cfRule type="cellIs" priority="7" dxfId="0" operator="equal">
      <formula>300</formula>
    </cfRule>
  </conditionalFormatting>
  <conditionalFormatting sqref="F189:F194">
    <cfRule type="cellIs" priority="6" dxfId="0" operator="equal">
      <formula>300</formula>
    </cfRule>
  </conditionalFormatting>
  <conditionalFormatting sqref="F199:F204">
    <cfRule type="cellIs" priority="5" dxfId="0" operator="equal">
      <formula>300</formula>
    </cfRule>
  </conditionalFormatting>
  <conditionalFormatting sqref="F209:F214">
    <cfRule type="cellIs" priority="4" dxfId="0" operator="equal">
      <formula>300</formula>
    </cfRule>
  </conditionalFormatting>
  <conditionalFormatting sqref="F219:F224">
    <cfRule type="cellIs" priority="3" dxfId="0" operator="equal">
      <formula>300</formula>
    </cfRule>
  </conditionalFormatting>
  <conditionalFormatting sqref="F229:F234">
    <cfRule type="cellIs" priority="2" dxfId="0" operator="equal">
      <formula>300</formula>
    </cfRule>
  </conditionalFormatting>
  <conditionalFormatting sqref="F239:F244">
    <cfRule type="cellIs" priority="1" dxfId="0" operator="equal">
      <formula>300</formula>
    </cfRule>
  </conditionalFormatting>
  <printOptions/>
  <pageMargins left="0.7" right="0.7" top="0.75" bottom="0.75" header="0.3" footer="0.3"/>
  <pageSetup horizontalDpi="600" verticalDpi="600" orientation="portrait" paperSize="9" scale="56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U161"/>
  <sheetViews>
    <sheetView view="pageBreakPreview" zoomScaleSheetLayoutView="100" zoomScalePageLayoutView="0" workbookViewId="0" topLeftCell="A1">
      <selection activeCell="R5" sqref="R5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5.28125" style="0" bestFit="1" customWidth="1"/>
    <col min="5" max="5" width="3.57421875" style="0" bestFit="1" customWidth="1"/>
    <col min="6" max="6" width="5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4.8515625" style="0" bestFit="1" customWidth="1"/>
    <col min="11" max="11" width="4.00390625" style="0" customWidth="1"/>
    <col min="12" max="12" width="6.140625" style="0" bestFit="1" customWidth="1"/>
    <col min="13" max="13" width="3.57421875" style="0" customWidth="1"/>
    <col min="14" max="14" width="7.140625" style="0" customWidth="1"/>
    <col min="15" max="15" width="9.140625" style="0" hidden="1" customWidth="1"/>
    <col min="16" max="16" width="37.28125" style="0" customWidth="1"/>
  </cols>
  <sheetData>
    <row r="1" spans="1:16" ht="15.75">
      <c r="A1" s="172" t="s">
        <v>180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5.75" thickBot="1">
      <c r="A2" s="75" t="s">
        <v>173</v>
      </c>
      <c r="B2" s="75" t="s">
        <v>0</v>
      </c>
      <c r="C2" s="75" t="s">
        <v>172</v>
      </c>
      <c r="D2" s="75" t="s">
        <v>174</v>
      </c>
      <c r="E2" s="75" t="s">
        <v>170</v>
      </c>
      <c r="F2" s="75" t="s">
        <v>11</v>
      </c>
      <c r="G2" s="75" t="s">
        <v>170</v>
      </c>
      <c r="H2" s="75" t="s">
        <v>176</v>
      </c>
      <c r="I2" s="75" t="s">
        <v>170</v>
      </c>
      <c r="J2" s="75" t="s">
        <v>177</v>
      </c>
      <c r="K2" s="75" t="s">
        <v>170</v>
      </c>
      <c r="L2" s="75" t="s">
        <v>169</v>
      </c>
      <c r="M2" s="75" t="s">
        <v>170</v>
      </c>
      <c r="N2" s="75" t="s">
        <v>171</v>
      </c>
      <c r="O2" s="75"/>
      <c r="P2" s="75" t="s">
        <v>4</v>
      </c>
    </row>
    <row r="3" spans="1:16" ht="15">
      <c r="A3" s="76" t="s">
        <v>14</v>
      </c>
      <c r="B3" s="77" t="str">
        <f>'Be'!A73</f>
        <v>Kovács Mátyás</v>
      </c>
      <c r="C3" s="78">
        <f>'Be'!B73</f>
        <v>2001</v>
      </c>
      <c r="D3" s="79">
        <f>'Be'!C73</f>
        <v>11.17</v>
      </c>
      <c r="E3" s="80">
        <f>'Be'!D73</f>
        <v>251</v>
      </c>
      <c r="F3" s="81">
        <f>'Be'!E73</f>
        <v>5.5</v>
      </c>
      <c r="G3" s="80">
        <f>'Be'!F73</f>
        <v>176</v>
      </c>
      <c r="H3" s="81">
        <f>'Be'!G73</f>
        <v>29.32</v>
      </c>
      <c r="I3" s="80">
        <f>'Be'!H73</f>
        <v>71</v>
      </c>
      <c r="J3" s="82">
        <f>'Be'!I73</f>
        <v>9.82</v>
      </c>
      <c r="K3" s="80">
        <f>'Be'!J73</f>
        <v>127</v>
      </c>
      <c r="L3" s="83">
        <f>'Be'!K73</f>
        <v>0.0017469907407407408</v>
      </c>
      <c r="M3" s="80">
        <f>'Be'!L73</f>
        <v>166</v>
      </c>
      <c r="N3" s="84">
        <f>'Be'!M73</f>
        <v>791</v>
      </c>
      <c r="O3" s="85"/>
      <c r="P3" s="140" t="str">
        <f>'Be'!A67</f>
        <v>Székesfehérvár, Hétvezér Ált. Isk.</v>
      </c>
    </row>
    <row r="4" spans="1:16" ht="15">
      <c r="A4" s="86" t="s">
        <v>15</v>
      </c>
      <c r="B4" s="87" t="str">
        <f>'Be'!A44</f>
        <v>Rieder Attila</v>
      </c>
      <c r="C4" s="88">
        <f>'Be'!B44</f>
        <v>2001</v>
      </c>
      <c r="D4" s="89">
        <f>'Be'!C44</f>
        <v>12.62</v>
      </c>
      <c r="E4" s="90">
        <f>'Be'!D44</f>
        <v>194</v>
      </c>
      <c r="F4" s="91">
        <f>'Be'!E44</f>
        <v>5.01</v>
      </c>
      <c r="G4" s="90">
        <f>'Be'!F44</f>
        <v>149</v>
      </c>
      <c r="H4" s="91">
        <f>'Be'!G44</f>
        <v>50.37</v>
      </c>
      <c r="I4" s="90">
        <f>'Be'!H44</f>
        <v>137</v>
      </c>
      <c r="J4" s="92">
        <f>'Be'!I44</f>
        <v>9.78</v>
      </c>
      <c r="K4" s="90">
        <f>'Be'!J44</f>
        <v>126</v>
      </c>
      <c r="L4" s="93">
        <f>'Be'!K44</f>
        <v>0.0017888888888888891</v>
      </c>
      <c r="M4" s="90">
        <f>'Be'!L44</f>
        <v>157</v>
      </c>
      <c r="N4" s="94">
        <f>'Be'!M44</f>
        <v>763</v>
      </c>
      <c r="O4" s="95"/>
      <c r="P4" s="96" t="str">
        <f>'Be'!A37</f>
        <v>Székesfehérvár, Tóvárosi Ált. Isk.</v>
      </c>
    </row>
    <row r="5" spans="1:16" ht="15">
      <c r="A5" s="97" t="s">
        <v>16</v>
      </c>
      <c r="B5" s="87" t="str">
        <f>'Be'!A6</f>
        <v>Raffael Zsolt</v>
      </c>
      <c r="C5" s="88">
        <f>'Be'!B6</f>
        <v>2001</v>
      </c>
      <c r="D5" s="89">
        <f>'Be'!C6</f>
        <v>11.88</v>
      </c>
      <c r="E5" s="90">
        <f>'Be'!D6</f>
        <v>223</v>
      </c>
      <c r="F5" s="91">
        <f>'Be'!E6</f>
        <v>5.04</v>
      </c>
      <c r="G5" s="90">
        <f>'Be'!F6</f>
        <v>150</v>
      </c>
      <c r="H5" s="91">
        <f>'Be'!G6</f>
        <v>36.59</v>
      </c>
      <c r="I5" s="90">
        <f>'Be'!H6</f>
        <v>92</v>
      </c>
      <c r="J5" s="92">
        <f>'Be'!I6</f>
        <v>11</v>
      </c>
      <c r="K5" s="90">
        <f>'Be'!J6</f>
        <v>151</v>
      </c>
      <c r="L5" s="93">
        <f>'Be'!K6</f>
        <v>0.0018668981481481481</v>
      </c>
      <c r="M5" s="90">
        <f>'Be'!L6</f>
        <v>141</v>
      </c>
      <c r="N5" s="94">
        <f>'Be'!M6</f>
        <v>757</v>
      </c>
      <c r="O5" s="95"/>
      <c r="P5" s="96" t="str">
        <f>'Be'!O6</f>
        <v>Vál, Vajda János Ált. Isk.</v>
      </c>
    </row>
    <row r="6" spans="1:21" ht="15">
      <c r="A6" s="86" t="s">
        <v>17</v>
      </c>
      <c r="B6" s="87" t="str">
        <f>'Be'!A62</f>
        <v>Muszka Kalló Péter</v>
      </c>
      <c r="C6" s="88">
        <f>'Be'!B62</f>
        <v>2002</v>
      </c>
      <c r="D6" s="89">
        <f>'Be'!C62</f>
        <v>12.92</v>
      </c>
      <c r="E6" s="90">
        <f>'Be'!D62</f>
        <v>183</v>
      </c>
      <c r="F6" s="91">
        <f>'Be'!E62</f>
        <v>4.97</v>
      </c>
      <c r="G6" s="90">
        <f>'Be'!F62</f>
        <v>147</v>
      </c>
      <c r="H6" s="91">
        <f>'Be'!G62</f>
        <v>48.5</v>
      </c>
      <c r="I6" s="90">
        <f>'Be'!H62</f>
        <v>131</v>
      </c>
      <c r="J6" s="92">
        <f>'Be'!I62</f>
        <v>9.29</v>
      </c>
      <c r="K6" s="90">
        <f>'Be'!J62</f>
        <v>116</v>
      </c>
      <c r="L6" s="93">
        <f>'Be'!K62</f>
        <v>0.0018159722222222223</v>
      </c>
      <c r="M6" s="90">
        <f>'Be'!L62</f>
        <v>151</v>
      </c>
      <c r="N6" s="94">
        <f>'Be'!M62</f>
        <v>728</v>
      </c>
      <c r="O6" s="95"/>
      <c r="P6" s="96" t="str">
        <f>'Be'!A57</f>
        <v>Szabadegyháza, Kossuth Lajos Ált. Isk.</v>
      </c>
      <c r="U6" s="37"/>
    </row>
    <row r="7" spans="1:21" ht="15">
      <c r="A7" s="97" t="s">
        <v>18</v>
      </c>
      <c r="B7" s="87" t="str">
        <f>'Be'!A60</f>
        <v>Egri Mátyás</v>
      </c>
      <c r="C7" s="88">
        <f>'Be'!B60</f>
        <v>2001</v>
      </c>
      <c r="D7" s="89">
        <f>'Be'!C60</f>
        <v>12.08</v>
      </c>
      <c r="E7" s="90">
        <f>'Be'!D60</f>
        <v>215</v>
      </c>
      <c r="F7" s="91">
        <f>'Be'!E60</f>
        <v>5.13</v>
      </c>
      <c r="G7" s="90">
        <f>'Be'!F60</f>
        <v>155</v>
      </c>
      <c r="H7" s="91">
        <f>'Be'!G60</f>
        <v>35.21</v>
      </c>
      <c r="I7" s="90">
        <f>'Be'!H60</f>
        <v>88</v>
      </c>
      <c r="J7" s="92">
        <f>'Be'!I60</f>
        <v>8.21</v>
      </c>
      <c r="K7" s="90">
        <f>'Be'!J60</f>
        <v>94</v>
      </c>
      <c r="L7" s="93">
        <f>'Be'!K60</f>
        <v>0.0017506944444444445</v>
      </c>
      <c r="M7" s="90">
        <f>'Be'!L60</f>
        <v>165</v>
      </c>
      <c r="N7" s="94">
        <f>'Be'!M60</f>
        <v>717</v>
      </c>
      <c r="O7" s="95"/>
      <c r="P7" s="96" t="str">
        <f>'Be'!A57</f>
        <v>Szabadegyháza, Kossuth Lajos Ált. Isk.</v>
      </c>
      <c r="U7" s="37"/>
    </row>
    <row r="8" spans="1:16" ht="15">
      <c r="A8" s="86" t="s">
        <v>19</v>
      </c>
      <c r="B8" s="87" t="str">
        <f>'Be'!A43</f>
        <v>Ragó Martin</v>
      </c>
      <c r="C8" s="88">
        <f>'Be'!B43</f>
        <v>2001</v>
      </c>
      <c r="D8" s="89">
        <f>'Be'!C43</f>
        <v>12.68</v>
      </c>
      <c r="E8" s="90">
        <f>'Be'!D43</f>
        <v>191</v>
      </c>
      <c r="F8" s="91">
        <f>'Be'!E43</f>
        <v>4.98</v>
      </c>
      <c r="G8" s="90">
        <f>'Be'!F43</f>
        <v>147</v>
      </c>
      <c r="H8" s="91">
        <f>'Be'!G43</f>
        <v>41.35</v>
      </c>
      <c r="I8" s="90">
        <f>'Be'!H43</f>
        <v>107</v>
      </c>
      <c r="J8" s="92">
        <f>'Be'!I43</f>
        <v>8.68</v>
      </c>
      <c r="K8" s="90">
        <f>'Be'!J43</f>
        <v>103</v>
      </c>
      <c r="L8" s="93">
        <f>'Be'!K43</f>
        <v>0.0017995370370370368</v>
      </c>
      <c r="M8" s="90">
        <f>'Be'!L43</f>
        <v>154</v>
      </c>
      <c r="N8" s="94">
        <f>'Be'!M43</f>
        <v>702</v>
      </c>
      <c r="O8" s="95"/>
      <c r="P8" s="96" t="str">
        <f>'Be'!A37</f>
        <v>Székesfehérvár, Tóvárosi Ált. Isk.</v>
      </c>
    </row>
    <row r="9" spans="1:16" ht="15">
      <c r="A9" s="97" t="s">
        <v>20</v>
      </c>
      <c r="B9" s="87" t="str">
        <f>'Be'!A4</f>
        <v>Horváth Benedek</v>
      </c>
      <c r="C9" s="88">
        <f>'Be'!B4</f>
        <v>2001</v>
      </c>
      <c r="D9" s="89">
        <f>'Be'!C4</f>
        <v>13.33</v>
      </c>
      <c r="E9" s="90">
        <f>'Be'!D4</f>
        <v>168</v>
      </c>
      <c r="F9" s="91">
        <f>'Be'!E4</f>
        <v>5.19</v>
      </c>
      <c r="G9" s="90">
        <f>'Be'!F4</f>
        <v>159</v>
      </c>
      <c r="H9" s="91">
        <f>'Be'!G4</f>
        <v>42.15</v>
      </c>
      <c r="I9" s="90">
        <f>'Be'!H4</f>
        <v>110</v>
      </c>
      <c r="J9" s="92">
        <f>'Be'!I4</f>
        <v>8.08</v>
      </c>
      <c r="K9" s="90">
        <f>'Be'!J4</f>
        <v>91</v>
      </c>
      <c r="L9" s="93">
        <f>'Be'!K4</f>
        <v>0.0017145833333333334</v>
      </c>
      <c r="M9" s="90">
        <f>'Be'!L4</f>
        <v>173</v>
      </c>
      <c r="N9" s="94">
        <f>'Be'!M4</f>
        <v>701</v>
      </c>
      <c r="O9" s="95"/>
      <c r="P9" s="141" t="str">
        <f>'Be'!O4</f>
        <v>Rácalmás, Jankovich Miklós Ált. Isk.</v>
      </c>
    </row>
    <row r="10" spans="1:16" ht="15">
      <c r="A10" s="86" t="s">
        <v>21</v>
      </c>
      <c r="B10" s="87" t="str">
        <f>'Be'!A53</f>
        <v>Pájer Kristóf</v>
      </c>
      <c r="C10" s="88">
        <f>'Be'!B53</f>
        <v>2002</v>
      </c>
      <c r="D10" s="89">
        <f>'Be'!C53</f>
        <v>12.69</v>
      </c>
      <c r="E10" s="90">
        <f>'Be'!D53</f>
        <v>191</v>
      </c>
      <c r="F10" s="91">
        <f>'Be'!E53</f>
        <v>4.51</v>
      </c>
      <c r="G10" s="90">
        <f>'Be'!F53</f>
        <v>123</v>
      </c>
      <c r="H10" s="91">
        <f>'Be'!G53</f>
        <v>50.22</v>
      </c>
      <c r="I10" s="90">
        <f>'Be'!H53</f>
        <v>137</v>
      </c>
      <c r="J10" s="92">
        <f>'Be'!I53</f>
        <v>9.46</v>
      </c>
      <c r="K10" s="90">
        <f>'Be'!J53</f>
        <v>119</v>
      </c>
      <c r="L10" s="93">
        <f>'Be'!K53</f>
        <v>0.00193125</v>
      </c>
      <c r="M10" s="90">
        <f>'Be'!L53</f>
        <v>128</v>
      </c>
      <c r="N10" s="94">
        <f>'Be'!M53</f>
        <v>698</v>
      </c>
      <c r="O10" s="95"/>
      <c r="P10" s="96" t="str">
        <f>'Be'!A47</f>
        <v>Szabadbattyán, Gróf Batthyány Lajos Ált. Isk.</v>
      </c>
    </row>
    <row r="11" spans="1:16" ht="15">
      <c r="A11" s="97" t="s">
        <v>22</v>
      </c>
      <c r="B11" s="87" t="str">
        <f>'Be'!A51</f>
        <v>Büki Zsolt</v>
      </c>
      <c r="C11" s="88">
        <f>'Be'!B51</f>
        <v>2002</v>
      </c>
      <c r="D11" s="89">
        <f>'Be'!C51</f>
        <v>12.3</v>
      </c>
      <c r="E11" s="90">
        <f>'Be'!D51</f>
        <v>206</v>
      </c>
      <c r="F11" s="91">
        <f>'Be'!E51</f>
        <v>4.98</v>
      </c>
      <c r="G11" s="90">
        <f>'Be'!F51</f>
        <v>147</v>
      </c>
      <c r="H11" s="91">
        <f>'Be'!G51</f>
        <v>37.95</v>
      </c>
      <c r="I11" s="90">
        <f>'Be'!H51</f>
        <v>96</v>
      </c>
      <c r="J11" s="92">
        <f>'Be'!I51</f>
        <v>8.77</v>
      </c>
      <c r="K11" s="90">
        <f>'Be'!J51</f>
        <v>105</v>
      </c>
      <c r="L11" s="93">
        <f>'Be'!K51</f>
        <v>0.0018538194444444446</v>
      </c>
      <c r="M11" s="90">
        <f>'Be'!L51</f>
        <v>143</v>
      </c>
      <c r="N11" s="94">
        <f>'Be'!M51</f>
        <v>697</v>
      </c>
      <c r="O11" s="95"/>
      <c r="P11" s="96" t="str">
        <f>'Be'!A47</f>
        <v>Szabadbattyán, Gróf Batthyány Lajos Ált. Isk.</v>
      </c>
    </row>
    <row r="12" spans="1:16" ht="15">
      <c r="A12" s="86" t="s">
        <v>23</v>
      </c>
      <c r="B12" s="87" t="str">
        <f>'Be'!A33</f>
        <v>Vaskó Patrik </v>
      </c>
      <c r="C12" s="88">
        <f>'Be'!B33</f>
        <v>2001</v>
      </c>
      <c r="D12" s="89">
        <f>'Be'!C33</f>
        <v>13.46</v>
      </c>
      <c r="E12" s="90">
        <f>'Be'!D33</f>
        <v>164</v>
      </c>
      <c r="F12" s="91">
        <f>'Be'!E33</f>
        <v>4.82</v>
      </c>
      <c r="G12" s="90">
        <f>'Be'!F33</f>
        <v>139</v>
      </c>
      <c r="H12" s="91">
        <f>'Be'!G33</f>
        <v>46.52</v>
      </c>
      <c r="I12" s="90">
        <f>'Be'!H33</f>
        <v>124</v>
      </c>
      <c r="J12" s="92">
        <f>'Be'!I33</f>
        <v>9.82</v>
      </c>
      <c r="K12" s="90">
        <f>'Be'!J33</f>
        <v>127</v>
      </c>
      <c r="L12" s="93">
        <f>'Be'!K33</f>
        <v>0.0018797453703703704</v>
      </c>
      <c r="M12" s="90">
        <f>'Be'!L33</f>
        <v>138</v>
      </c>
      <c r="N12" s="94">
        <f>'Be'!M33</f>
        <v>692</v>
      </c>
      <c r="O12" s="95"/>
      <c r="P12" s="96" t="str">
        <f>'Be'!A27</f>
        <v>Bakonycsernye Általános Iskola</v>
      </c>
    </row>
    <row r="13" spans="1:16" ht="15">
      <c r="A13" s="97" t="s">
        <v>24</v>
      </c>
      <c r="B13" s="87" t="str">
        <f>'Be'!A40</f>
        <v>Kóger Balázs</v>
      </c>
      <c r="C13" s="88">
        <f>'Be'!B40</f>
        <v>2002</v>
      </c>
      <c r="D13" s="89">
        <f>'Be'!C40</f>
        <v>12.75</v>
      </c>
      <c r="E13" s="90">
        <f>'Be'!D40</f>
        <v>189</v>
      </c>
      <c r="F13" s="91">
        <f>'Be'!E40</f>
        <v>4.85</v>
      </c>
      <c r="G13" s="90">
        <f>'Be'!F40</f>
        <v>141</v>
      </c>
      <c r="H13" s="91">
        <f>'Be'!G40</f>
        <v>36.23</v>
      </c>
      <c r="I13" s="90">
        <f>'Be'!H40</f>
        <v>91</v>
      </c>
      <c r="J13" s="92">
        <f>'Be'!I40</f>
        <v>8.69</v>
      </c>
      <c r="K13" s="90">
        <f>'Be'!J40</f>
        <v>103</v>
      </c>
      <c r="L13" s="93">
        <f>'Be'!K40</f>
        <v>0.0017516203703703702</v>
      </c>
      <c r="M13" s="90">
        <f>'Be'!L40</f>
        <v>165</v>
      </c>
      <c r="N13" s="94">
        <f>'Be'!M40</f>
        <v>689</v>
      </c>
      <c r="O13" s="95"/>
      <c r="P13" s="96" t="str">
        <f>'Be'!A37</f>
        <v>Székesfehérvár, Tóvárosi Ált. Isk.</v>
      </c>
    </row>
    <row r="14" spans="1:16" ht="15">
      <c r="A14" s="86" t="s">
        <v>25</v>
      </c>
      <c r="B14" s="87" t="str">
        <f>'Be'!A69</f>
        <v>Babócsai Barnabás</v>
      </c>
      <c r="C14" s="88">
        <f>'Be'!B69</f>
        <v>2001</v>
      </c>
      <c r="D14" s="89">
        <f>'Be'!C69</f>
        <v>12.04</v>
      </c>
      <c r="E14" s="90">
        <f>'Be'!D69</f>
        <v>216</v>
      </c>
      <c r="F14" s="91">
        <f>'Be'!E69</f>
        <v>5.12</v>
      </c>
      <c r="G14" s="90">
        <f>'Be'!F69</f>
        <v>155</v>
      </c>
      <c r="H14" s="91">
        <f>'Be'!G69</f>
        <v>31.5</v>
      </c>
      <c r="I14" s="90">
        <f>'Be'!H69</f>
        <v>77</v>
      </c>
      <c r="J14" s="92">
        <f>'Be'!I69</f>
        <v>7.39</v>
      </c>
      <c r="K14" s="90">
        <f>'Be'!J69</f>
        <v>78</v>
      </c>
      <c r="L14" s="93">
        <f>'Be'!K69</f>
        <v>0.0018177083333333333</v>
      </c>
      <c r="M14" s="90">
        <f>'Be'!L69</f>
        <v>150</v>
      </c>
      <c r="N14" s="94">
        <f>'Be'!M69</f>
        <v>676</v>
      </c>
      <c r="O14" s="95"/>
      <c r="P14" s="96" t="str">
        <f>'Be'!A67</f>
        <v>Székesfehérvár, Hétvezér Ált. Isk.</v>
      </c>
    </row>
    <row r="15" spans="1:16" ht="15">
      <c r="A15" s="97" t="s">
        <v>26</v>
      </c>
      <c r="B15" s="87" t="str">
        <f>'Be'!A42</f>
        <v>Merkovics André</v>
      </c>
      <c r="C15" s="88">
        <f>'Be'!B42</f>
        <v>2001</v>
      </c>
      <c r="D15" s="89">
        <f>'Be'!C42</f>
        <v>12.98</v>
      </c>
      <c r="E15" s="90">
        <f>'Be'!D42</f>
        <v>181</v>
      </c>
      <c r="F15" s="91">
        <f>'Be'!E42</f>
        <v>4.84</v>
      </c>
      <c r="G15" s="90">
        <f>'Be'!F42</f>
        <v>140</v>
      </c>
      <c r="H15" s="91">
        <f>'Be'!G42</f>
        <v>37.63</v>
      </c>
      <c r="I15" s="90">
        <f>'Be'!H42</f>
        <v>96</v>
      </c>
      <c r="J15" s="92">
        <f>'Be'!I42</f>
        <v>9.18</v>
      </c>
      <c r="K15" s="90">
        <f>'Be'!J42</f>
        <v>113</v>
      </c>
      <c r="L15" s="93">
        <f>'Be'!K42</f>
        <v>0.0019274305555555555</v>
      </c>
      <c r="M15" s="90">
        <f>'Be'!L42</f>
        <v>129</v>
      </c>
      <c r="N15" s="94">
        <f>'Be'!M42</f>
        <v>659</v>
      </c>
      <c r="O15" s="95"/>
      <c r="P15" s="96" t="str">
        <f>'Be'!A37</f>
        <v>Székesfehérvár, Tóvárosi Ált. Isk.</v>
      </c>
    </row>
    <row r="16" spans="1:16" ht="15">
      <c r="A16" s="86" t="s">
        <v>27</v>
      </c>
      <c r="B16" s="87" t="str">
        <f>'Be'!A39</f>
        <v>Fellner Krisztofer</v>
      </c>
      <c r="C16" s="88">
        <f>'Be'!B39</f>
        <v>2001</v>
      </c>
      <c r="D16" s="89">
        <f>'Be'!C39</f>
        <v>12.5</v>
      </c>
      <c r="E16" s="90">
        <f>'Be'!D39</f>
        <v>198</v>
      </c>
      <c r="F16" s="91">
        <f>'Be'!E39</f>
        <v>4.87</v>
      </c>
      <c r="G16" s="90">
        <f>'Be'!F39</f>
        <v>142</v>
      </c>
      <c r="H16" s="91">
        <f>'Be'!G39</f>
        <v>32.23</v>
      </c>
      <c r="I16" s="90">
        <f>'Be'!H39</f>
        <v>79</v>
      </c>
      <c r="J16" s="92">
        <f>'Be'!I39</f>
        <v>7.55</v>
      </c>
      <c r="K16" s="90">
        <f>'Be'!J39</f>
        <v>81</v>
      </c>
      <c r="L16" s="93">
        <f>'Be'!K39</f>
        <v>0.0018371527777777778</v>
      </c>
      <c r="M16" s="90">
        <f>'Be'!L39</f>
        <v>146</v>
      </c>
      <c r="N16" s="94">
        <f>'Be'!M39</f>
        <v>646</v>
      </c>
      <c r="O16" s="95"/>
      <c r="P16" s="96" t="str">
        <f>'Be'!A37</f>
        <v>Székesfehérvár, Tóvárosi Ált. Isk.</v>
      </c>
    </row>
    <row r="17" spans="1:16" ht="15">
      <c r="A17" s="97" t="s">
        <v>28</v>
      </c>
      <c r="B17" s="87" t="str">
        <f>'Be'!A72</f>
        <v>Kárász Bence</v>
      </c>
      <c r="C17" s="88">
        <f>'Be'!B72</f>
        <v>2002</v>
      </c>
      <c r="D17" s="89">
        <f>'Be'!C72</f>
        <v>12.76</v>
      </c>
      <c r="E17" s="90">
        <f>'Be'!D72</f>
        <v>189</v>
      </c>
      <c r="F17" s="91">
        <f>'Be'!E72</f>
        <v>4.77</v>
      </c>
      <c r="G17" s="90">
        <f>'Be'!F72</f>
        <v>136</v>
      </c>
      <c r="H17" s="91">
        <f>'Be'!G72</f>
        <v>37.24</v>
      </c>
      <c r="I17" s="90">
        <f>'Be'!H72</f>
        <v>94</v>
      </c>
      <c r="J17" s="92">
        <f>'Be'!I72</f>
        <v>8.06</v>
      </c>
      <c r="K17" s="90">
        <f>'Be'!J72</f>
        <v>91</v>
      </c>
      <c r="L17" s="93">
        <f>'Be'!K72</f>
        <v>0.0019131944444444446</v>
      </c>
      <c r="M17" s="90">
        <f>'Be'!L72</f>
        <v>132</v>
      </c>
      <c r="N17" s="94">
        <f>'Be'!M72</f>
        <v>642</v>
      </c>
      <c r="O17" s="95"/>
      <c r="P17" s="96" t="str">
        <f>'Be'!A67</f>
        <v>Székesfehérvár, Hétvezér Ált. Isk.</v>
      </c>
    </row>
    <row r="18" spans="1:16" ht="15">
      <c r="A18" s="86" t="s">
        <v>29</v>
      </c>
      <c r="B18" s="87" t="str">
        <f>'Be'!A74</f>
        <v>Komáromi Botond</v>
      </c>
      <c r="C18" s="88">
        <f>'Be'!B74</f>
        <v>2001</v>
      </c>
      <c r="D18" s="89">
        <f>'Be'!C74</f>
        <v>13.2</v>
      </c>
      <c r="E18" s="90">
        <f>'Be'!D74</f>
        <v>173</v>
      </c>
      <c r="F18" s="91">
        <f>'Be'!E74</f>
        <v>4.44</v>
      </c>
      <c r="G18" s="90">
        <f>'Be'!F74</f>
        <v>120</v>
      </c>
      <c r="H18" s="91">
        <f>'Be'!G74</f>
        <v>40.05</v>
      </c>
      <c r="I18" s="90">
        <f>'Be'!H74</f>
        <v>103</v>
      </c>
      <c r="J18" s="92">
        <f>'Be'!I74</f>
        <v>9.14</v>
      </c>
      <c r="K18" s="90">
        <f>'Be'!J74</f>
        <v>113</v>
      </c>
      <c r="L18" s="93">
        <f>'Be'!K74</f>
        <v>0.0019092592592592592</v>
      </c>
      <c r="M18" s="90">
        <f>'Be'!L74</f>
        <v>132</v>
      </c>
      <c r="N18" s="94">
        <f>'Be'!M74</f>
        <v>641</v>
      </c>
      <c r="O18" s="95"/>
      <c r="P18" s="96" t="str">
        <f>'Be'!A67</f>
        <v>Székesfehérvár, Hétvezér Ált. Isk.</v>
      </c>
    </row>
    <row r="19" spans="1:16" ht="15">
      <c r="A19" s="97" t="s">
        <v>30</v>
      </c>
      <c r="B19" s="87" t="str">
        <f>'Be'!A59</f>
        <v>Bencsik Milán</v>
      </c>
      <c r="C19" s="88">
        <f>'Be'!B59</f>
        <v>2001</v>
      </c>
      <c r="D19" s="89">
        <f>'Be'!C59</f>
        <v>12.67</v>
      </c>
      <c r="E19" s="90">
        <f>'Be'!D59</f>
        <v>192</v>
      </c>
      <c r="F19" s="91">
        <f>'Be'!E59</f>
        <v>5.15</v>
      </c>
      <c r="G19" s="90">
        <f>'Be'!F59</f>
        <v>157</v>
      </c>
      <c r="H19" s="91">
        <f>'Be'!G59</f>
        <v>40.29</v>
      </c>
      <c r="I19" s="90">
        <f>'Be'!H59</f>
        <v>104</v>
      </c>
      <c r="J19" s="92">
        <f>'Be'!I59</f>
        <v>8.1</v>
      </c>
      <c r="K19" s="90">
        <f>'Be'!J59</f>
        <v>92</v>
      </c>
      <c r="L19" s="93">
        <f>'Be'!K59</f>
        <v>0.0021557870370370372</v>
      </c>
      <c r="M19" s="90">
        <f>'Be'!L59</f>
        <v>85</v>
      </c>
      <c r="N19" s="94">
        <f>'Be'!M59</f>
        <v>630</v>
      </c>
      <c r="O19" s="95"/>
      <c r="P19" s="96" t="str">
        <f>'Be'!A57</f>
        <v>Szabadegyháza, Kossuth Lajos Ált. Isk.</v>
      </c>
    </row>
    <row r="20" spans="1:16" ht="15">
      <c r="A20" s="86" t="s">
        <v>31</v>
      </c>
      <c r="B20" s="87" t="str">
        <f>'Be'!A29</f>
        <v>Faddi Valentin</v>
      </c>
      <c r="C20" s="88">
        <f>'Be'!B29</f>
        <v>2001</v>
      </c>
      <c r="D20" s="89">
        <f>'Be'!C29</f>
        <v>13.21</v>
      </c>
      <c r="E20" s="90">
        <f>'Be'!D29</f>
        <v>173</v>
      </c>
      <c r="F20" s="91">
        <f>'Be'!E29</f>
        <v>4.75</v>
      </c>
      <c r="G20" s="90">
        <f>'Be'!F29</f>
        <v>135</v>
      </c>
      <c r="H20" s="91">
        <f>'Be'!G29</f>
        <v>40.34</v>
      </c>
      <c r="I20" s="90">
        <f>'Be'!H29</f>
        <v>104</v>
      </c>
      <c r="J20" s="92">
        <f>'Be'!I29</f>
        <v>7.26</v>
      </c>
      <c r="K20" s="90">
        <f>'Be'!J29</f>
        <v>76</v>
      </c>
      <c r="L20" s="93">
        <f>'Be'!K29</f>
        <v>0.0018903935185185185</v>
      </c>
      <c r="M20" s="90">
        <f>'Be'!L29</f>
        <v>136</v>
      </c>
      <c r="N20" s="94">
        <f>'Be'!M29</f>
        <v>624</v>
      </c>
      <c r="O20" s="95"/>
      <c r="P20" s="96" t="str">
        <f>'Be'!A27</f>
        <v>Bakonycsernye Általános Iskola</v>
      </c>
    </row>
    <row r="21" spans="1:16" ht="15">
      <c r="A21" s="97" t="s">
        <v>32</v>
      </c>
      <c r="B21" s="87" t="str">
        <f>'Be'!A64</f>
        <v>Ullmann Viktor</v>
      </c>
      <c r="C21" s="88">
        <f>'Be'!B64</f>
        <v>2001</v>
      </c>
      <c r="D21" s="89">
        <f>'Be'!C64</f>
        <v>12.91</v>
      </c>
      <c r="E21" s="90">
        <f>'Be'!D64</f>
        <v>183</v>
      </c>
      <c r="F21" s="91">
        <f>'Be'!E64</f>
        <v>4.92</v>
      </c>
      <c r="G21" s="90">
        <f>'Be'!F64</f>
        <v>144</v>
      </c>
      <c r="H21" s="91">
        <f>'Be'!G64</f>
        <v>42.18</v>
      </c>
      <c r="I21" s="90">
        <f>'Be'!H64</f>
        <v>110</v>
      </c>
      <c r="J21" s="92">
        <f>'Be'!I64</f>
        <v>8.4</v>
      </c>
      <c r="K21" s="90">
        <f>'Be'!J64</f>
        <v>97</v>
      </c>
      <c r="L21" s="93">
        <f>'Be'!K64</f>
        <v>0.0021479166666666665</v>
      </c>
      <c r="M21" s="90">
        <f>'Be'!L64</f>
        <v>87</v>
      </c>
      <c r="N21" s="94">
        <f>'Be'!M64</f>
        <v>621</v>
      </c>
      <c r="O21" s="95"/>
      <c r="P21" s="96" t="str">
        <f>'Be'!A57</f>
        <v>Szabadegyháza, Kossuth Lajos Ált. Isk.</v>
      </c>
    </row>
    <row r="22" spans="1:16" ht="15">
      <c r="A22" s="86" t="s">
        <v>33</v>
      </c>
      <c r="B22" s="87" t="str">
        <f>'Be'!A70</f>
        <v>Csaba Péter</v>
      </c>
      <c r="C22" s="88">
        <f>'Be'!B70</f>
        <v>2002</v>
      </c>
      <c r="D22" s="89">
        <f>'Be'!C70</f>
        <v>13.03</v>
      </c>
      <c r="E22" s="90">
        <f>'Be'!D70</f>
        <v>179</v>
      </c>
      <c r="F22" s="91">
        <f>'Be'!E70</f>
        <v>4.56</v>
      </c>
      <c r="G22" s="90">
        <f>'Be'!F70</f>
        <v>126</v>
      </c>
      <c r="H22" s="91">
        <f>'Be'!G70</f>
        <v>29.68</v>
      </c>
      <c r="I22" s="90">
        <f>'Be'!H70</f>
        <v>72</v>
      </c>
      <c r="J22" s="92">
        <f>'Be'!I70</f>
        <v>8.42</v>
      </c>
      <c r="K22" s="90">
        <f>'Be'!J70</f>
        <v>98</v>
      </c>
      <c r="L22" s="93">
        <f>'Be'!K70</f>
        <v>0.0018587962962962965</v>
      </c>
      <c r="M22" s="90">
        <f>'Be'!L70</f>
        <v>142</v>
      </c>
      <c r="N22" s="94">
        <f>'Be'!M70</f>
        <v>617</v>
      </c>
      <c r="O22" s="95"/>
      <c r="P22" s="96" t="str">
        <f>'Be'!A67</f>
        <v>Székesfehérvár, Hétvezér Ált. Isk.</v>
      </c>
    </row>
    <row r="23" spans="1:16" ht="15">
      <c r="A23" s="97" t="s">
        <v>34</v>
      </c>
      <c r="B23" s="87" t="str">
        <f>'Be'!A41</f>
        <v>Magda Dávid</v>
      </c>
      <c r="C23" s="88">
        <f>'Be'!B41</f>
        <v>2001</v>
      </c>
      <c r="D23" s="89">
        <f>'Be'!C41</f>
        <v>13.28</v>
      </c>
      <c r="E23" s="90">
        <f>'Be'!D41</f>
        <v>170</v>
      </c>
      <c r="F23" s="91">
        <f>'Be'!E41</f>
        <v>4.88</v>
      </c>
      <c r="G23" s="90">
        <f>'Be'!F41</f>
        <v>142</v>
      </c>
      <c r="H23" s="91">
        <f>'Be'!G41</f>
        <v>36.28</v>
      </c>
      <c r="I23" s="90">
        <f>'Be'!H41</f>
        <v>92</v>
      </c>
      <c r="J23" s="92">
        <f>'Be'!I41</f>
        <v>7.47</v>
      </c>
      <c r="K23" s="90">
        <f>'Be'!J41</f>
        <v>80</v>
      </c>
      <c r="L23" s="93">
        <f>'Be'!K41</f>
        <v>0.0019379629629629627</v>
      </c>
      <c r="M23" s="90">
        <f>'Be'!L41</f>
        <v>127</v>
      </c>
      <c r="N23" s="94">
        <f>'Be'!M41</f>
        <v>611</v>
      </c>
      <c r="O23" s="95"/>
      <c r="P23" s="96" t="str">
        <f>'Be'!A37</f>
        <v>Székesfehérvár, Tóvárosi Ált. Isk.</v>
      </c>
    </row>
    <row r="24" spans="1:16" ht="15">
      <c r="A24" s="86" t="s">
        <v>35</v>
      </c>
      <c r="B24" s="87" t="str">
        <f>'Be'!A5</f>
        <v>Nagy János</v>
      </c>
      <c r="C24" s="88">
        <f>'Be'!B5</f>
        <v>2001</v>
      </c>
      <c r="D24" s="89">
        <f>'Be'!C5</f>
        <v>13.6</v>
      </c>
      <c r="E24" s="90">
        <f>'Be'!D5</f>
        <v>159</v>
      </c>
      <c r="F24" s="91">
        <f>'Be'!E5</f>
        <v>4.64</v>
      </c>
      <c r="G24" s="90">
        <f>'Be'!F5</f>
        <v>130</v>
      </c>
      <c r="H24" s="91">
        <f>'Be'!G5</f>
        <v>32.98</v>
      </c>
      <c r="I24" s="90">
        <f>'Be'!H5</f>
        <v>82</v>
      </c>
      <c r="J24" s="92">
        <f>'Be'!I5</f>
        <v>7.8</v>
      </c>
      <c r="K24" s="90">
        <f>'Be'!J5</f>
        <v>86</v>
      </c>
      <c r="L24" s="93">
        <f>'Be'!K5</f>
        <v>0.001812152777777778</v>
      </c>
      <c r="M24" s="90">
        <f>'Be'!L5</f>
        <v>152</v>
      </c>
      <c r="N24" s="94">
        <f>'Be'!M5</f>
        <v>609</v>
      </c>
      <c r="O24" s="95"/>
      <c r="P24" s="96" t="str">
        <f>'Be'!O5</f>
        <v>Rácalmás, Jankovich Miklós Ált. Isk.</v>
      </c>
    </row>
    <row r="25" spans="1:16" ht="15">
      <c r="A25" s="97" t="s">
        <v>36</v>
      </c>
      <c r="B25" s="87" t="str">
        <f>'Be'!A63</f>
        <v>Sárdi Tamás</v>
      </c>
      <c r="C25" s="88">
        <f>'Be'!B63</f>
        <v>2001</v>
      </c>
      <c r="D25" s="89">
        <f>'Be'!C63</f>
        <v>13.12</v>
      </c>
      <c r="E25" s="90">
        <f>'Be'!D63</f>
        <v>176</v>
      </c>
      <c r="F25" s="91">
        <f>'Be'!E63</f>
        <v>4.19</v>
      </c>
      <c r="G25" s="90">
        <f>'Be'!F63</f>
        <v>107</v>
      </c>
      <c r="H25" s="91">
        <f>'Be'!G63</f>
        <v>36.87</v>
      </c>
      <c r="I25" s="90">
        <f>'Be'!H63</f>
        <v>93</v>
      </c>
      <c r="J25" s="92">
        <f>'Be'!I63</f>
        <v>9.79</v>
      </c>
      <c r="K25" s="90">
        <f>'Be'!J63</f>
        <v>126</v>
      </c>
      <c r="L25" s="93">
        <f>'Be'!K63</f>
        <v>0.0020369212962962962</v>
      </c>
      <c r="M25" s="90">
        <f>'Be'!L63</f>
        <v>107</v>
      </c>
      <c r="N25" s="94">
        <f>'Be'!M63</f>
        <v>609</v>
      </c>
      <c r="O25" s="95"/>
      <c r="P25" s="96" t="str">
        <f>'Be'!A57</f>
        <v>Szabadegyháza, Kossuth Lajos Ált. Isk.</v>
      </c>
    </row>
    <row r="26" spans="1:16" ht="15">
      <c r="A26" s="86" t="s">
        <v>37</v>
      </c>
      <c r="B26" s="87" t="str">
        <f>'Be'!A52</f>
        <v>Ősz Krisztián</v>
      </c>
      <c r="C26" s="88">
        <f>'Be'!B52</f>
        <v>2001</v>
      </c>
      <c r="D26" s="89">
        <f>'Be'!C52</f>
        <v>13.82</v>
      </c>
      <c r="E26" s="90">
        <f>'Be'!D52</f>
        <v>151</v>
      </c>
      <c r="F26" s="91">
        <f>'Be'!E52</f>
        <v>4.25</v>
      </c>
      <c r="G26" s="90">
        <f>'Be'!F52</f>
        <v>110</v>
      </c>
      <c r="H26" s="91">
        <f>'Be'!G52</f>
        <v>35.87</v>
      </c>
      <c r="I26" s="90">
        <f>'Be'!H52</f>
        <v>90</v>
      </c>
      <c r="J26" s="92">
        <f>'Be'!I52</f>
        <v>9.74</v>
      </c>
      <c r="K26" s="90">
        <f>'Be'!J52</f>
        <v>125</v>
      </c>
      <c r="L26" s="93">
        <f>'Be'!K52</f>
        <v>0.0020062500000000002</v>
      </c>
      <c r="M26" s="90">
        <f>'Be'!L52</f>
        <v>113</v>
      </c>
      <c r="N26" s="94">
        <f>'Be'!M52</f>
        <v>589</v>
      </c>
      <c r="O26" s="95"/>
      <c r="P26" s="96" t="str">
        <f>'Be'!A47</f>
        <v>Szabadbattyán, Gróf Batthyány Lajos Ált. Isk.</v>
      </c>
    </row>
    <row r="27" spans="1:16" ht="15">
      <c r="A27" s="97" t="s">
        <v>38</v>
      </c>
      <c r="B27" s="87" t="str">
        <f>'Be'!A49</f>
        <v>Andrásy Márk</v>
      </c>
      <c r="C27" s="88">
        <f>'Be'!B49</f>
        <v>2002</v>
      </c>
      <c r="D27" s="89">
        <f>'Be'!C49</f>
        <v>13.1</v>
      </c>
      <c r="E27" s="90">
        <f>'Be'!D49</f>
        <v>176</v>
      </c>
      <c r="F27" s="91">
        <f>'Be'!E49</f>
        <v>4.3</v>
      </c>
      <c r="G27" s="90">
        <f>'Be'!F49</f>
        <v>113</v>
      </c>
      <c r="H27" s="91">
        <f>'Be'!G49</f>
        <v>33.97</v>
      </c>
      <c r="I27" s="90">
        <f>'Be'!H49</f>
        <v>85</v>
      </c>
      <c r="J27" s="92">
        <f>'Be'!I49</f>
        <v>7.21</v>
      </c>
      <c r="K27" s="90">
        <f>'Be'!J49</f>
        <v>75</v>
      </c>
      <c r="L27" s="93">
        <f>'Be'!K49</f>
        <v>0.0018766203703703703</v>
      </c>
      <c r="M27" s="90">
        <f>'Be'!L49</f>
        <v>139</v>
      </c>
      <c r="N27" s="94">
        <f>'Be'!M49</f>
        <v>588</v>
      </c>
      <c r="O27" s="95"/>
      <c r="P27" s="96" t="str">
        <f>'Be'!A47</f>
        <v>Szabadbattyán, Gróf Batthyány Lajos Ált. Isk.</v>
      </c>
    </row>
    <row r="28" spans="1:16" ht="15">
      <c r="A28" s="86" t="s">
        <v>39</v>
      </c>
      <c r="B28" s="87" t="str">
        <f>'Be'!A30</f>
        <v>Kalányos Richárd</v>
      </c>
      <c r="C28" s="88">
        <f>'Be'!B30</f>
        <v>2001</v>
      </c>
      <c r="D28" s="89">
        <f>'Be'!C30</f>
        <v>14.38</v>
      </c>
      <c r="E28" s="90">
        <f>'Be'!D30</f>
        <v>133</v>
      </c>
      <c r="F28" s="91">
        <f>'Be'!E30</f>
        <v>4.3</v>
      </c>
      <c r="G28" s="90">
        <f>'Be'!F30</f>
        <v>113</v>
      </c>
      <c r="H28" s="91">
        <f>'Be'!G30</f>
        <v>37.13</v>
      </c>
      <c r="I28" s="90">
        <f>'Be'!H30</f>
        <v>94</v>
      </c>
      <c r="J28" s="92">
        <f>'Be'!I30</f>
        <v>8.38</v>
      </c>
      <c r="K28" s="90">
        <f>'Be'!J30</f>
        <v>97</v>
      </c>
      <c r="L28" s="93">
        <f>'Be'!K30</f>
        <v>0.0018182870370370369</v>
      </c>
      <c r="M28" s="90">
        <f>'Be'!L30</f>
        <v>150</v>
      </c>
      <c r="N28" s="94">
        <f>'Be'!M30</f>
        <v>587</v>
      </c>
      <c r="O28" s="95"/>
      <c r="P28" s="96" t="str">
        <f>'Be'!A27</f>
        <v>Bakonycsernye Általános Iskola</v>
      </c>
    </row>
    <row r="29" spans="1:16" ht="15">
      <c r="A29" s="97" t="s">
        <v>40</v>
      </c>
      <c r="B29" s="87" t="str">
        <f>'Be'!A50</f>
        <v>Bogdány Levente</v>
      </c>
      <c r="C29" s="88">
        <f>'Be'!B50</f>
        <v>2001</v>
      </c>
      <c r="D29" s="89">
        <f>'Be'!C50</f>
        <v>14.13</v>
      </c>
      <c r="E29" s="90">
        <f>'Be'!D50</f>
        <v>141</v>
      </c>
      <c r="F29" s="91">
        <f>'Be'!E50</f>
        <v>4.26</v>
      </c>
      <c r="G29" s="90">
        <f>'Be'!F50</f>
        <v>110</v>
      </c>
      <c r="H29" s="91">
        <f>'Be'!G50</f>
        <v>43.31</v>
      </c>
      <c r="I29" s="90">
        <f>'Be'!H50</f>
        <v>114</v>
      </c>
      <c r="J29" s="92">
        <f>'Be'!I50</f>
        <v>9.79</v>
      </c>
      <c r="K29" s="90">
        <f>'Be'!J50</f>
        <v>126</v>
      </c>
      <c r="L29" s="93">
        <f>'Be'!K50</f>
        <v>0.0021479166666666665</v>
      </c>
      <c r="M29" s="90">
        <f>'Be'!L50</f>
        <v>87</v>
      </c>
      <c r="N29" s="94">
        <f>'Be'!M50</f>
        <v>578</v>
      </c>
      <c r="O29" s="95"/>
      <c r="P29" s="96" t="str">
        <f>'Be'!A47</f>
        <v>Szabadbattyán, Gróf Batthyány Lajos Ált. Isk.</v>
      </c>
    </row>
    <row r="30" spans="1:16" ht="15">
      <c r="A30" s="86" t="s">
        <v>41</v>
      </c>
      <c r="B30" s="87" t="str">
        <f>'Be'!A54</f>
        <v>Rácz Roland</v>
      </c>
      <c r="C30" s="88">
        <f>'Be'!B54</f>
        <v>2002</v>
      </c>
      <c r="D30" s="89">
        <f>'Be'!C54</f>
        <v>13.25</v>
      </c>
      <c r="E30" s="90">
        <f>'Be'!D54</f>
        <v>171</v>
      </c>
      <c r="F30" s="91">
        <f>'Be'!E54</f>
        <v>4.47</v>
      </c>
      <c r="G30" s="90">
        <f>'Be'!F54</f>
        <v>121</v>
      </c>
      <c r="H30" s="91">
        <f>'Be'!G54</f>
        <v>28.79</v>
      </c>
      <c r="I30" s="90">
        <f>'Be'!H54</f>
        <v>69</v>
      </c>
      <c r="J30" s="92">
        <f>'Be'!I54</f>
        <v>7.97</v>
      </c>
      <c r="K30" s="90">
        <f>'Be'!J54</f>
        <v>89</v>
      </c>
      <c r="L30" s="93">
        <f>'Be'!K54</f>
        <v>0.0019421296296296298</v>
      </c>
      <c r="M30" s="90">
        <f>'Be'!L54</f>
        <v>126</v>
      </c>
      <c r="N30" s="94">
        <f>'Be'!M54</f>
        <v>576</v>
      </c>
      <c r="O30" s="95"/>
      <c r="P30" s="96" t="str">
        <f>'Be'!A47</f>
        <v>Szabadbattyán, Gróf Batthyány Lajos Ált. Isk.</v>
      </c>
    </row>
    <row r="31" spans="1:16" ht="15">
      <c r="A31" s="97" t="s">
        <v>42</v>
      </c>
      <c r="B31" s="87" t="str">
        <f>'Be'!A31</f>
        <v>Király Norbert</v>
      </c>
      <c r="C31" s="88">
        <f>'Be'!B31</f>
        <v>2001</v>
      </c>
      <c r="D31" s="89">
        <f>'Be'!C31</f>
        <v>12.62</v>
      </c>
      <c r="E31" s="90">
        <f>'Be'!D31</f>
        <v>194</v>
      </c>
      <c r="F31" s="91">
        <f>'Be'!E31</f>
        <v>4.43</v>
      </c>
      <c r="G31" s="90">
        <f>'Be'!F31</f>
        <v>119</v>
      </c>
      <c r="H31" s="91">
        <f>'Be'!G31</f>
        <v>31.73</v>
      </c>
      <c r="I31" s="90">
        <f>'Be'!H31</f>
        <v>78</v>
      </c>
      <c r="J31" s="92">
        <f>'Be'!I31</f>
        <v>6.91</v>
      </c>
      <c r="K31" s="90">
        <f>'Be'!J31</f>
        <v>69</v>
      </c>
      <c r="L31" s="93">
        <f>'Be'!K31</f>
        <v>0.002030208333333333</v>
      </c>
      <c r="M31" s="90">
        <f>'Be'!L31</f>
        <v>109</v>
      </c>
      <c r="N31" s="94">
        <f>'Be'!M31</f>
        <v>569</v>
      </c>
      <c r="O31" s="95"/>
      <c r="P31" s="96" t="str">
        <f>'Be'!A27</f>
        <v>Bakonycsernye Általános Iskola</v>
      </c>
    </row>
    <row r="32" spans="1:16" ht="15">
      <c r="A32" s="86" t="s">
        <v>43</v>
      </c>
      <c r="B32" s="87" t="str">
        <f>'Be'!A61</f>
        <v>Kolonics Gergő</v>
      </c>
      <c r="C32" s="88">
        <f>'Be'!B61</f>
        <v>2001</v>
      </c>
      <c r="D32" s="89">
        <f>'Be'!C61</f>
        <v>13.8</v>
      </c>
      <c r="E32" s="90">
        <f>'Be'!D61</f>
        <v>151</v>
      </c>
      <c r="F32" s="91">
        <f>'Be'!E61</f>
        <v>4.5</v>
      </c>
      <c r="G32" s="90">
        <f>'Be'!F61</f>
        <v>123</v>
      </c>
      <c r="H32" s="91">
        <f>'Be'!G61</f>
        <v>35.56</v>
      </c>
      <c r="I32" s="90">
        <f>'Be'!H61</f>
        <v>89</v>
      </c>
      <c r="J32" s="92">
        <f>'Be'!I61</f>
        <v>7.36</v>
      </c>
      <c r="K32" s="90">
        <f>'Be'!J61</f>
        <v>78</v>
      </c>
      <c r="L32" s="93">
        <f>'Be'!K61</f>
        <v>0.0019877314814814814</v>
      </c>
      <c r="M32" s="90">
        <f>'Be'!L61</f>
        <v>117</v>
      </c>
      <c r="N32" s="94">
        <f>'Be'!M61</f>
        <v>558</v>
      </c>
      <c r="O32" s="95"/>
      <c r="P32" s="96" t="str">
        <f>'Be'!A57</f>
        <v>Szabadegyháza, Kossuth Lajos Ált. Isk.</v>
      </c>
    </row>
    <row r="33" spans="1:16" ht="15">
      <c r="A33" s="97" t="s">
        <v>44</v>
      </c>
      <c r="B33" s="87" t="str">
        <f>'Be'!A32</f>
        <v>Lovasi Gergő</v>
      </c>
      <c r="C33" s="88">
        <f>'Be'!B32</f>
        <v>2002</v>
      </c>
      <c r="D33" s="89">
        <f>'Be'!C32</f>
        <v>14.19</v>
      </c>
      <c r="E33" s="90">
        <f>'Be'!D32</f>
        <v>139</v>
      </c>
      <c r="F33" s="91">
        <f>'Be'!E32</f>
        <v>4.23</v>
      </c>
      <c r="G33" s="90">
        <f>'Be'!F32</f>
        <v>109</v>
      </c>
      <c r="H33" s="91">
        <f>'Be'!G32</f>
        <v>44.15</v>
      </c>
      <c r="I33" s="90">
        <f>'Be'!H32</f>
        <v>117</v>
      </c>
      <c r="J33" s="92">
        <f>'Be'!I32</f>
        <v>8.42</v>
      </c>
      <c r="K33" s="90">
        <f>'Be'!J32</f>
        <v>98</v>
      </c>
      <c r="L33" s="93">
        <f>'Be'!K32</f>
        <v>0.0021697916666666667</v>
      </c>
      <c r="M33" s="90">
        <f>'Be'!L32</f>
        <v>83</v>
      </c>
      <c r="N33" s="94">
        <f>'Be'!M32</f>
        <v>546</v>
      </c>
      <c r="O33" s="95"/>
      <c r="P33" s="96" t="str">
        <f>'Be'!A27</f>
        <v>Bakonycsernye Általános Iskola</v>
      </c>
    </row>
    <row r="34" spans="1:16" ht="15">
      <c r="A34" s="86" t="s">
        <v>45</v>
      </c>
      <c r="B34" s="87" t="str">
        <f>'Be'!A71</f>
        <v>Deák Dániel</v>
      </c>
      <c r="C34" s="88">
        <f>'Be'!B71</f>
        <v>2001</v>
      </c>
      <c r="D34" s="89">
        <f>'Be'!C71</f>
        <v>12.49</v>
      </c>
      <c r="E34" s="90">
        <f>'Be'!D71</f>
        <v>198</v>
      </c>
      <c r="F34" s="91">
        <f>'Be'!E71</f>
        <v>4.67</v>
      </c>
      <c r="G34" s="90">
        <f>'Be'!F71</f>
        <v>131</v>
      </c>
      <c r="H34" s="91">
        <f>'Be'!G71</f>
        <v>27.32</v>
      </c>
      <c r="I34" s="90">
        <f>'Be'!H71</f>
        <v>65</v>
      </c>
      <c r="J34" s="92">
        <f>'Be'!I71</f>
        <v>5.9</v>
      </c>
      <c r="K34" s="90">
        <f>'Be'!J71</f>
        <v>50</v>
      </c>
      <c r="L34" s="93">
        <f>'Be'!K71</f>
        <v>0.002098611111111111</v>
      </c>
      <c r="M34" s="90">
        <f>'Be'!L71</f>
        <v>96</v>
      </c>
      <c r="N34" s="94">
        <f>'Be'!M71</f>
        <v>540</v>
      </c>
      <c r="O34" s="95"/>
      <c r="P34" s="96" t="str">
        <f>'Be'!A67</f>
        <v>Székesfehérvár, Hétvezér Ált. Isk.</v>
      </c>
    </row>
    <row r="35" spans="1:16" ht="15">
      <c r="A35" s="97" t="s">
        <v>46</v>
      </c>
      <c r="B35" s="87">
        <f>'Be'!A7</f>
        <v>0</v>
      </c>
      <c r="C35" s="88">
        <f>'Be'!B7</f>
        <v>0</v>
      </c>
      <c r="D35" s="89">
        <f>'Be'!C7</f>
        <v>0</v>
      </c>
      <c r="E35" s="90">
        <f>'Be'!D7</f>
        <v>0</v>
      </c>
      <c r="F35" s="91">
        <f>'Be'!E7</f>
        <v>0</v>
      </c>
      <c r="G35" s="90">
        <f>'Be'!F7</f>
        <v>0</v>
      </c>
      <c r="H35" s="91">
        <f>'Be'!G7</f>
        <v>0</v>
      </c>
      <c r="I35" s="90">
        <f>'Be'!H7</f>
        <v>0</v>
      </c>
      <c r="J35" s="92">
        <f>'Be'!I7</f>
        <v>0</v>
      </c>
      <c r="K35" s="90">
        <f>'Be'!J7</f>
        <v>0</v>
      </c>
      <c r="L35" s="93">
        <f>'Be'!K7</f>
        <v>0</v>
      </c>
      <c r="M35" s="90">
        <f>'Be'!L7</f>
        <v>0</v>
      </c>
      <c r="N35" s="94">
        <f>'Be'!M7</f>
        <v>0</v>
      </c>
      <c r="O35" s="95"/>
      <c r="P35" s="96">
        <f>'Be'!O7</f>
        <v>0</v>
      </c>
    </row>
    <row r="36" spans="1:16" ht="15">
      <c r="A36" s="86" t="s">
        <v>47</v>
      </c>
      <c r="B36" s="87">
        <f>'Be'!A8</f>
        <v>0</v>
      </c>
      <c r="C36" s="88">
        <f>'Be'!B8</f>
        <v>0</v>
      </c>
      <c r="D36" s="89">
        <f>'Be'!C8</f>
        <v>0</v>
      </c>
      <c r="E36" s="90">
        <f>'Be'!D8</f>
        <v>0</v>
      </c>
      <c r="F36" s="91">
        <f>'Be'!E8</f>
        <v>0</v>
      </c>
      <c r="G36" s="90">
        <f>'Be'!F8</f>
        <v>0</v>
      </c>
      <c r="H36" s="91">
        <f>'Be'!G8</f>
        <v>0</v>
      </c>
      <c r="I36" s="90">
        <f>'Be'!H8</f>
        <v>0</v>
      </c>
      <c r="J36" s="92">
        <f>'Be'!I8</f>
        <v>0</v>
      </c>
      <c r="K36" s="90">
        <f>'Be'!J8</f>
        <v>0</v>
      </c>
      <c r="L36" s="93">
        <f>'Be'!K8</f>
        <v>0</v>
      </c>
      <c r="M36" s="90">
        <f>'Be'!L8</f>
        <v>0</v>
      </c>
      <c r="N36" s="94">
        <f>'Be'!M8</f>
        <v>0</v>
      </c>
      <c r="O36" s="95"/>
      <c r="P36" s="96">
        <f>'Be'!O8</f>
        <v>0</v>
      </c>
    </row>
    <row r="37" spans="1:16" ht="15">
      <c r="A37" s="97" t="s">
        <v>48</v>
      </c>
      <c r="B37" s="87">
        <f>'Be'!A9</f>
        <v>0</v>
      </c>
      <c r="C37" s="88">
        <f>'Be'!B9</f>
        <v>0</v>
      </c>
      <c r="D37" s="89">
        <f>'Be'!C9</f>
        <v>0</v>
      </c>
      <c r="E37" s="90">
        <f>'Be'!D9</f>
        <v>0</v>
      </c>
      <c r="F37" s="91">
        <f>'Be'!E9</f>
        <v>0</v>
      </c>
      <c r="G37" s="90">
        <f>'Be'!F9</f>
        <v>0</v>
      </c>
      <c r="H37" s="91">
        <f>'Be'!G9</f>
        <v>0</v>
      </c>
      <c r="I37" s="90">
        <f>'Be'!H9</f>
        <v>0</v>
      </c>
      <c r="J37" s="92">
        <f>'Be'!I9</f>
        <v>0</v>
      </c>
      <c r="K37" s="90">
        <f>'Be'!J9</f>
        <v>0</v>
      </c>
      <c r="L37" s="93">
        <f>'Be'!K9</f>
        <v>0</v>
      </c>
      <c r="M37" s="90">
        <f>'Be'!L9</f>
        <v>0</v>
      </c>
      <c r="N37" s="94">
        <f>'Be'!M9</f>
        <v>0</v>
      </c>
      <c r="O37" s="95"/>
      <c r="P37" s="96">
        <f>'Be'!O9</f>
        <v>0</v>
      </c>
    </row>
    <row r="38" spans="1:16" ht="15">
      <c r="A38" s="86" t="s">
        <v>49</v>
      </c>
      <c r="B38" s="87">
        <f>'Be'!A10</f>
        <v>0</v>
      </c>
      <c r="C38" s="88">
        <f>'Be'!B10</f>
        <v>0</v>
      </c>
      <c r="D38" s="89">
        <f>'Be'!C10</f>
        <v>0</v>
      </c>
      <c r="E38" s="90">
        <f>'Be'!D10</f>
        <v>0</v>
      </c>
      <c r="F38" s="91">
        <f>'Be'!E10</f>
        <v>0</v>
      </c>
      <c r="G38" s="90">
        <f>'Be'!F10</f>
        <v>0</v>
      </c>
      <c r="H38" s="91">
        <f>'Be'!G10</f>
        <v>0</v>
      </c>
      <c r="I38" s="90">
        <f>'Be'!H10</f>
        <v>0</v>
      </c>
      <c r="J38" s="92">
        <f>'Be'!I10</f>
        <v>0</v>
      </c>
      <c r="K38" s="90">
        <f>'Be'!J10</f>
        <v>0</v>
      </c>
      <c r="L38" s="93">
        <f>'Be'!K10</f>
        <v>0</v>
      </c>
      <c r="M38" s="90">
        <f>'Be'!L10</f>
        <v>0</v>
      </c>
      <c r="N38" s="94">
        <f>'Be'!M10</f>
        <v>0</v>
      </c>
      <c r="O38" s="95"/>
      <c r="P38" s="96">
        <f>'Be'!O10</f>
        <v>0</v>
      </c>
    </row>
    <row r="39" spans="1:16" ht="15">
      <c r="A39" s="97" t="s">
        <v>50</v>
      </c>
      <c r="B39" s="87">
        <f>'Be'!A11</f>
        <v>0</v>
      </c>
      <c r="C39" s="88">
        <f>'Be'!B11</f>
        <v>0</v>
      </c>
      <c r="D39" s="89">
        <f>'Be'!C11</f>
        <v>0</v>
      </c>
      <c r="E39" s="90">
        <f>'Be'!D11</f>
        <v>0</v>
      </c>
      <c r="F39" s="91">
        <f>'Be'!E11</f>
        <v>0</v>
      </c>
      <c r="G39" s="90">
        <f>'Be'!F11</f>
        <v>0</v>
      </c>
      <c r="H39" s="91">
        <f>'Be'!G11</f>
        <v>0</v>
      </c>
      <c r="I39" s="90">
        <f>'Be'!H11</f>
        <v>0</v>
      </c>
      <c r="J39" s="92">
        <f>'Be'!I11</f>
        <v>0</v>
      </c>
      <c r="K39" s="90">
        <f>'Be'!J11</f>
        <v>0</v>
      </c>
      <c r="L39" s="93">
        <f>'Be'!K11</f>
        <v>0</v>
      </c>
      <c r="M39" s="90">
        <f>'Be'!L11</f>
        <v>0</v>
      </c>
      <c r="N39" s="94">
        <f>'Be'!M11</f>
        <v>0</v>
      </c>
      <c r="O39" s="95"/>
      <c r="P39" s="96">
        <f>'Be'!O11</f>
        <v>0</v>
      </c>
    </row>
    <row r="40" spans="1:16" ht="15">
      <c r="A40" s="86" t="s">
        <v>51</v>
      </c>
      <c r="B40" s="87">
        <f>'Be'!A12</f>
        <v>0</v>
      </c>
      <c r="C40" s="88">
        <f>'Be'!B12</f>
        <v>0</v>
      </c>
      <c r="D40" s="89">
        <f>'Be'!C12</f>
        <v>0</v>
      </c>
      <c r="E40" s="90">
        <f>'Be'!D12</f>
        <v>0</v>
      </c>
      <c r="F40" s="91">
        <f>'Be'!E12</f>
        <v>0</v>
      </c>
      <c r="G40" s="90">
        <f>'Be'!F12</f>
        <v>0</v>
      </c>
      <c r="H40" s="91">
        <f>'Be'!G12</f>
        <v>0</v>
      </c>
      <c r="I40" s="90">
        <f>'Be'!H12</f>
        <v>0</v>
      </c>
      <c r="J40" s="92">
        <f>'Be'!I12</f>
        <v>0</v>
      </c>
      <c r="K40" s="90">
        <f>'Be'!J12</f>
        <v>0</v>
      </c>
      <c r="L40" s="93">
        <f>'Be'!K12</f>
        <v>0</v>
      </c>
      <c r="M40" s="90">
        <f>'Be'!L12</f>
        <v>0</v>
      </c>
      <c r="N40" s="94">
        <f>'Be'!M12</f>
        <v>0</v>
      </c>
      <c r="O40" s="95"/>
      <c r="P40" s="96">
        <f>'Be'!O12</f>
        <v>0</v>
      </c>
    </row>
    <row r="41" spans="1:16" ht="15">
      <c r="A41" s="97" t="s">
        <v>52</v>
      </c>
      <c r="B41" s="87">
        <f>'Be'!A13</f>
        <v>0</v>
      </c>
      <c r="C41" s="88">
        <f>'Be'!B13</f>
        <v>0</v>
      </c>
      <c r="D41" s="89">
        <f>'Be'!C13</f>
        <v>0</v>
      </c>
      <c r="E41" s="90">
        <f>'Be'!D13</f>
        <v>0</v>
      </c>
      <c r="F41" s="91">
        <f>'Be'!E13</f>
        <v>0</v>
      </c>
      <c r="G41" s="90">
        <f>'Be'!F13</f>
        <v>0</v>
      </c>
      <c r="H41" s="91">
        <f>'Be'!G13</f>
        <v>0</v>
      </c>
      <c r="I41" s="90">
        <f>'Be'!H13</f>
        <v>0</v>
      </c>
      <c r="J41" s="92">
        <f>'Be'!I13</f>
        <v>0</v>
      </c>
      <c r="K41" s="90">
        <f>'Be'!J13</f>
        <v>0</v>
      </c>
      <c r="L41" s="93">
        <f>'Be'!K13</f>
        <v>0</v>
      </c>
      <c r="M41" s="90">
        <f>'Be'!L13</f>
        <v>0</v>
      </c>
      <c r="N41" s="94">
        <f>'Be'!M13</f>
        <v>0</v>
      </c>
      <c r="O41" s="95"/>
      <c r="P41" s="96">
        <f>'Be'!O13</f>
        <v>0</v>
      </c>
    </row>
    <row r="42" spans="1:16" ht="15">
      <c r="A42" s="86" t="s">
        <v>53</v>
      </c>
      <c r="B42" s="87">
        <f>'Be'!A14</f>
        <v>0</v>
      </c>
      <c r="C42" s="88">
        <f>'Be'!B14</f>
        <v>0</v>
      </c>
      <c r="D42" s="89">
        <f>'Be'!C14</f>
        <v>0</v>
      </c>
      <c r="E42" s="90">
        <f>'Be'!D14</f>
        <v>0</v>
      </c>
      <c r="F42" s="91">
        <f>'Be'!E14</f>
        <v>0</v>
      </c>
      <c r="G42" s="90">
        <f>'Be'!F14</f>
        <v>0</v>
      </c>
      <c r="H42" s="91">
        <f>'Be'!G14</f>
        <v>0</v>
      </c>
      <c r="I42" s="90">
        <f>'Be'!H14</f>
        <v>0</v>
      </c>
      <c r="J42" s="92">
        <f>'Be'!I14</f>
        <v>0</v>
      </c>
      <c r="K42" s="90">
        <f>'Be'!J14</f>
        <v>0</v>
      </c>
      <c r="L42" s="93">
        <f>'Be'!K14</f>
        <v>0</v>
      </c>
      <c r="M42" s="90">
        <f>'Be'!L14</f>
        <v>0</v>
      </c>
      <c r="N42" s="94">
        <f>'Be'!M14</f>
        <v>0</v>
      </c>
      <c r="O42" s="95"/>
      <c r="P42" s="96">
        <f>'Be'!O14</f>
        <v>0</v>
      </c>
    </row>
    <row r="43" spans="1:16" ht="15">
      <c r="A43" s="97" t="s">
        <v>54</v>
      </c>
      <c r="B43" s="87">
        <f>'Be'!A15</f>
        <v>0</v>
      </c>
      <c r="C43" s="88">
        <f>'Be'!B15</f>
        <v>0</v>
      </c>
      <c r="D43" s="89">
        <f>'Be'!C15</f>
        <v>0</v>
      </c>
      <c r="E43" s="90">
        <f>'Be'!D15</f>
        <v>0</v>
      </c>
      <c r="F43" s="91">
        <f>'Be'!E15</f>
        <v>0</v>
      </c>
      <c r="G43" s="90">
        <f>'Be'!F15</f>
        <v>0</v>
      </c>
      <c r="H43" s="91">
        <f>'Be'!G15</f>
        <v>0</v>
      </c>
      <c r="I43" s="90">
        <f>'Be'!H15</f>
        <v>0</v>
      </c>
      <c r="J43" s="92">
        <f>'Be'!I15</f>
        <v>0</v>
      </c>
      <c r="K43" s="90">
        <f>'Be'!J15</f>
        <v>0</v>
      </c>
      <c r="L43" s="93">
        <f>'Be'!K15</f>
        <v>0</v>
      </c>
      <c r="M43" s="90">
        <f>'Be'!L15</f>
        <v>0</v>
      </c>
      <c r="N43" s="94">
        <f>'Be'!M15</f>
        <v>0</v>
      </c>
      <c r="O43" s="95"/>
      <c r="P43" s="96">
        <f>'Be'!O15</f>
        <v>0</v>
      </c>
    </row>
    <row r="44" spans="1:16" ht="15">
      <c r="A44" s="86" t="s">
        <v>55</v>
      </c>
      <c r="B44" s="87">
        <f>'Be'!A16</f>
        <v>0</v>
      </c>
      <c r="C44" s="88">
        <f>'Be'!B16</f>
        <v>0</v>
      </c>
      <c r="D44" s="89">
        <f>'Be'!C16</f>
        <v>0</v>
      </c>
      <c r="E44" s="90">
        <f>'Be'!D16</f>
        <v>0</v>
      </c>
      <c r="F44" s="91">
        <f>'Be'!E16</f>
        <v>0</v>
      </c>
      <c r="G44" s="90">
        <f>'Be'!F16</f>
        <v>0</v>
      </c>
      <c r="H44" s="91">
        <f>'Be'!G16</f>
        <v>0</v>
      </c>
      <c r="I44" s="90">
        <f>'Be'!H16</f>
        <v>0</v>
      </c>
      <c r="J44" s="92">
        <f>'Be'!I16</f>
        <v>0</v>
      </c>
      <c r="K44" s="90">
        <f>'Be'!J16</f>
        <v>0</v>
      </c>
      <c r="L44" s="93">
        <f>'Be'!K16</f>
        <v>0</v>
      </c>
      <c r="M44" s="90">
        <f>'Be'!L16</f>
        <v>0</v>
      </c>
      <c r="N44" s="94">
        <f>'Be'!M16</f>
        <v>0</v>
      </c>
      <c r="O44" s="95"/>
      <c r="P44" s="96">
        <f>'Be'!O16</f>
        <v>0</v>
      </c>
    </row>
    <row r="45" spans="1:16" ht="15">
      <c r="A45" s="97" t="s">
        <v>56</v>
      </c>
      <c r="B45" s="87">
        <f>'Be'!A17</f>
        <v>0</v>
      </c>
      <c r="C45" s="88">
        <f>'Be'!B17</f>
        <v>0</v>
      </c>
      <c r="D45" s="89">
        <f>'Be'!C17</f>
        <v>0</v>
      </c>
      <c r="E45" s="90">
        <f>'Be'!D17</f>
        <v>0</v>
      </c>
      <c r="F45" s="91">
        <f>'Be'!E17</f>
        <v>0</v>
      </c>
      <c r="G45" s="90">
        <f>'Be'!F17</f>
        <v>0</v>
      </c>
      <c r="H45" s="91">
        <f>'Be'!G17</f>
        <v>0</v>
      </c>
      <c r="I45" s="90">
        <f>'Be'!H17</f>
        <v>0</v>
      </c>
      <c r="J45" s="92">
        <f>'Be'!I17</f>
        <v>0</v>
      </c>
      <c r="K45" s="90">
        <f>'Be'!J17</f>
        <v>0</v>
      </c>
      <c r="L45" s="93">
        <f>'Be'!K17</f>
        <v>0</v>
      </c>
      <c r="M45" s="90">
        <f>'Be'!L17</f>
        <v>0</v>
      </c>
      <c r="N45" s="94">
        <f>'Be'!M17</f>
        <v>0</v>
      </c>
      <c r="O45" s="95"/>
      <c r="P45" s="96">
        <f>'Be'!O17</f>
        <v>0</v>
      </c>
    </row>
    <row r="46" spans="1:16" ht="15">
      <c r="A46" s="86" t="s">
        <v>57</v>
      </c>
      <c r="B46" s="87">
        <f>'Be'!A18</f>
        <v>0</v>
      </c>
      <c r="C46" s="88">
        <f>'Be'!B18</f>
        <v>0</v>
      </c>
      <c r="D46" s="89">
        <f>'Be'!C18</f>
        <v>0</v>
      </c>
      <c r="E46" s="90">
        <f>'Be'!D18</f>
        <v>0</v>
      </c>
      <c r="F46" s="91">
        <f>'Be'!E18</f>
        <v>0</v>
      </c>
      <c r="G46" s="90">
        <f>'Be'!F18</f>
        <v>0</v>
      </c>
      <c r="H46" s="91">
        <f>'Be'!G18</f>
        <v>0</v>
      </c>
      <c r="I46" s="90">
        <f>'Be'!H18</f>
        <v>0</v>
      </c>
      <c r="J46" s="92">
        <f>'Be'!I18</f>
        <v>0</v>
      </c>
      <c r="K46" s="90">
        <f>'Be'!J18</f>
        <v>0</v>
      </c>
      <c r="L46" s="93">
        <f>'Be'!K18</f>
        <v>0</v>
      </c>
      <c r="M46" s="90">
        <f>'Be'!L18</f>
        <v>0</v>
      </c>
      <c r="N46" s="94">
        <f>'Be'!M18</f>
        <v>0</v>
      </c>
      <c r="O46" s="95"/>
      <c r="P46" s="96">
        <f>'Be'!O18</f>
        <v>0</v>
      </c>
    </row>
    <row r="47" spans="1:16" ht="15">
      <c r="A47" s="97" t="s">
        <v>58</v>
      </c>
      <c r="B47" s="87">
        <f>'Be'!A19</f>
        <v>0</v>
      </c>
      <c r="C47" s="88">
        <f>'Be'!B19</f>
        <v>0</v>
      </c>
      <c r="D47" s="89">
        <f>'Be'!C19</f>
        <v>0</v>
      </c>
      <c r="E47" s="90">
        <f>'Be'!D19</f>
        <v>0</v>
      </c>
      <c r="F47" s="91">
        <f>'Be'!E19</f>
        <v>0</v>
      </c>
      <c r="G47" s="90">
        <f>'Be'!F19</f>
        <v>0</v>
      </c>
      <c r="H47" s="91">
        <f>'Be'!G19</f>
        <v>0</v>
      </c>
      <c r="I47" s="90">
        <f>'Be'!H19</f>
        <v>0</v>
      </c>
      <c r="J47" s="92">
        <f>'Be'!I19</f>
        <v>0</v>
      </c>
      <c r="K47" s="90">
        <f>'Be'!J19</f>
        <v>0</v>
      </c>
      <c r="L47" s="93">
        <f>'Be'!K19</f>
        <v>0</v>
      </c>
      <c r="M47" s="90">
        <f>'Be'!L19</f>
        <v>0</v>
      </c>
      <c r="N47" s="94">
        <f>'Be'!M19</f>
        <v>0</v>
      </c>
      <c r="O47" s="95"/>
      <c r="P47" s="96">
        <f>'Be'!O19</f>
        <v>0</v>
      </c>
    </row>
    <row r="48" spans="1:16" ht="15">
      <c r="A48" s="86" t="s">
        <v>59</v>
      </c>
      <c r="B48" s="87">
        <f>'Be'!A20</f>
        <v>0</v>
      </c>
      <c r="C48" s="88">
        <f>'Be'!B20</f>
        <v>0</v>
      </c>
      <c r="D48" s="89">
        <f>'Be'!C20</f>
        <v>0</v>
      </c>
      <c r="E48" s="90">
        <f>'Be'!D20</f>
        <v>0</v>
      </c>
      <c r="F48" s="91">
        <f>'Be'!E20</f>
        <v>0</v>
      </c>
      <c r="G48" s="90">
        <f>'Be'!F20</f>
        <v>0</v>
      </c>
      <c r="H48" s="91">
        <f>'Be'!G20</f>
        <v>0</v>
      </c>
      <c r="I48" s="90">
        <f>'Be'!H20</f>
        <v>0</v>
      </c>
      <c r="J48" s="92">
        <f>'Be'!I20</f>
        <v>0</v>
      </c>
      <c r="K48" s="90">
        <f>'Be'!J20</f>
        <v>0</v>
      </c>
      <c r="L48" s="93">
        <f>'Be'!K20</f>
        <v>0</v>
      </c>
      <c r="M48" s="90">
        <f>'Be'!L20</f>
        <v>0</v>
      </c>
      <c r="N48" s="94">
        <f>'Be'!M20</f>
        <v>0</v>
      </c>
      <c r="O48" s="95"/>
      <c r="P48" s="96">
        <f>'Be'!O20</f>
        <v>0</v>
      </c>
    </row>
    <row r="49" spans="1:16" ht="15">
      <c r="A49" s="97" t="s">
        <v>60</v>
      </c>
      <c r="B49" s="87">
        <f>'Be'!A21</f>
        <v>0</v>
      </c>
      <c r="C49" s="88">
        <f>'Be'!B21</f>
        <v>0</v>
      </c>
      <c r="D49" s="89">
        <f>'Be'!C21</f>
        <v>0</v>
      </c>
      <c r="E49" s="90">
        <f>'Be'!D21</f>
        <v>0</v>
      </c>
      <c r="F49" s="91">
        <f>'Be'!E21</f>
        <v>0</v>
      </c>
      <c r="G49" s="90">
        <f>'Be'!F21</f>
        <v>0</v>
      </c>
      <c r="H49" s="91">
        <f>'Be'!G21</f>
        <v>0</v>
      </c>
      <c r="I49" s="90">
        <f>'Be'!H21</f>
        <v>0</v>
      </c>
      <c r="J49" s="92">
        <f>'Be'!I21</f>
        <v>0</v>
      </c>
      <c r="K49" s="90">
        <f>'Be'!J21</f>
        <v>0</v>
      </c>
      <c r="L49" s="93">
        <f>'Be'!K21</f>
        <v>0</v>
      </c>
      <c r="M49" s="90">
        <f>'Be'!L21</f>
        <v>0</v>
      </c>
      <c r="N49" s="94">
        <f>'Be'!M21</f>
        <v>0</v>
      </c>
      <c r="O49" s="95"/>
      <c r="P49" s="96">
        <f>'Be'!O21</f>
        <v>0</v>
      </c>
    </row>
    <row r="50" spans="1:16" ht="15">
      <c r="A50" s="86" t="s">
        <v>61</v>
      </c>
      <c r="B50" s="87">
        <f>'Be'!A22</f>
        <v>0</v>
      </c>
      <c r="C50" s="88">
        <f>'Be'!B22</f>
        <v>0</v>
      </c>
      <c r="D50" s="89">
        <f>'Be'!C22</f>
        <v>0</v>
      </c>
      <c r="E50" s="90">
        <f>'Be'!D22</f>
        <v>0</v>
      </c>
      <c r="F50" s="91">
        <f>'Be'!E22</f>
        <v>0</v>
      </c>
      <c r="G50" s="90">
        <f>'Be'!F22</f>
        <v>0</v>
      </c>
      <c r="H50" s="91">
        <f>'Be'!G22</f>
        <v>0</v>
      </c>
      <c r="I50" s="90">
        <f>'Be'!H22</f>
        <v>0</v>
      </c>
      <c r="J50" s="92">
        <f>'Be'!I22</f>
        <v>0</v>
      </c>
      <c r="K50" s="90">
        <f>'Be'!J22</f>
        <v>0</v>
      </c>
      <c r="L50" s="93">
        <f>'Be'!K22</f>
        <v>0</v>
      </c>
      <c r="M50" s="90">
        <f>'Be'!L22</f>
        <v>0</v>
      </c>
      <c r="N50" s="94">
        <f>'Be'!M22</f>
        <v>0</v>
      </c>
      <c r="O50" s="95"/>
      <c r="P50" s="96">
        <f>'Be'!O22</f>
        <v>0</v>
      </c>
    </row>
    <row r="51" spans="1:16" ht="15">
      <c r="A51" s="97" t="s">
        <v>62</v>
      </c>
      <c r="B51" s="87">
        <f>'Be'!A23</f>
        <v>0</v>
      </c>
      <c r="C51" s="88">
        <f>'Be'!B23</f>
        <v>0</v>
      </c>
      <c r="D51" s="89">
        <f>'Be'!C23</f>
        <v>0</v>
      </c>
      <c r="E51" s="90">
        <f>'Be'!D23</f>
        <v>0</v>
      </c>
      <c r="F51" s="91">
        <f>'Be'!E23</f>
        <v>0</v>
      </c>
      <c r="G51" s="90">
        <f>'Be'!F23</f>
        <v>0</v>
      </c>
      <c r="H51" s="91">
        <f>'Be'!G23</f>
        <v>0</v>
      </c>
      <c r="I51" s="90">
        <f>'Be'!H23</f>
        <v>0</v>
      </c>
      <c r="J51" s="92">
        <f>'Be'!I23</f>
        <v>0</v>
      </c>
      <c r="K51" s="90">
        <f>'Be'!J23</f>
        <v>0</v>
      </c>
      <c r="L51" s="93">
        <f>'Be'!K23</f>
        <v>0</v>
      </c>
      <c r="M51" s="90">
        <f>'Be'!L23</f>
        <v>0</v>
      </c>
      <c r="N51" s="94">
        <f>'Be'!M23</f>
        <v>0</v>
      </c>
      <c r="O51" s="95"/>
      <c r="P51" s="96">
        <f>'Be'!O23</f>
        <v>0</v>
      </c>
    </row>
    <row r="52" spans="1:16" ht="15">
      <c r="A52" s="86" t="s">
        <v>63</v>
      </c>
      <c r="B52" s="87">
        <f>'Be'!A24</f>
        <v>0</v>
      </c>
      <c r="C52" s="88">
        <f>'Be'!B24</f>
        <v>0</v>
      </c>
      <c r="D52" s="89">
        <f>'Be'!C24</f>
        <v>0</v>
      </c>
      <c r="E52" s="90">
        <f>'Be'!D24</f>
        <v>0</v>
      </c>
      <c r="F52" s="91">
        <f>'Be'!E24</f>
        <v>0</v>
      </c>
      <c r="G52" s="90">
        <f>'Be'!F24</f>
        <v>0</v>
      </c>
      <c r="H52" s="91">
        <f>'Be'!G24</f>
        <v>0</v>
      </c>
      <c r="I52" s="90">
        <f>'Be'!H24</f>
        <v>0</v>
      </c>
      <c r="J52" s="92">
        <f>'Be'!I24</f>
        <v>0</v>
      </c>
      <c r="K52" s="90">
        <f>'Be'!J24</f>
        <v>0</v>
      </c>
      <c r="L52" s="93">
        <f>'Be'!K24</f>
        <v>0</v>
      </c>
      <c r="M52" s="90">
        <f>'Be'!L24</f>
        <v>0</v>
      </c>
      <c r="N52" s="94">
        <f>'Be'!M24</f>
        <v>0</v>
      </c>
      <c r="O52" s="95"/>
      <c r="P52" s="96">
        <f>'Be'!O24</f>
        <v>0</v>
      </c>
    </row>
    <row r="53" spans="1:16" ht="15">
      <c r="A53" s="97" t="s">
        <v>64</v>
      </c>
      <c r="B53" s="87">
        <f>'Be'!A25</f>
        <v>0</v>
      </c>
      <c r="C53" s="88">
        <f>'Be'!B25</f>
        <v>0</v>
      </c>
      <c r="D53" s="89">
        <f>'Be'!C25</f>
        <v>0</v>
      </c>
      <c r="E53" s="90">
        <f>'Be'!D25</f>
        <v>0</v>
      </c>
      <c r="F53" s="91">
        <f>'Be'!E25</f>
        <v>0</v>
      </c>
      <c r="G53" s="90">
        <f>'Be'!F25</f>
        <v>0</v>
      </c>
      <c r="H53" s="91">
        <f>'Be'!G25</f>
        <v>0</v>
      </c>
      <c r="I53" s="90">
        <f>'Be'!H25</f>
        <v>0</v>
      </c>
      <c r="J53" s="92">
        <f>'Be'!I25</f>
        <v>0</v>
      </c>
      <c r="K53" s="90">
        <f>'Be'!J25</f>
        <v>0</v>
      </c>
      <c r="L53" s="93">
        <f>'Be'!K25</f>
        <v>0</v>
      </c>
      <c r="M53" s="90">
        <f>'Be'!L25</f>
        <v>0</v>
      </c>
      <c r="N53" s="94">
        <f>'Be'!M25</f>
        <v>0</v>
      </c>
      <c r="O53" s="95"/>
      <c r="P53" s="96">
        <f>'Be'!O25</f>
        <v>0</v>
      </c>
    </row>
    <row r="54" spans="1:16" ht="15">
      <c r="A54" s="86" t="s">
        <v>65</v>
      </c>
      <c r="B54" s="87">
        <f>'Be'!A34</f>
        <v>0</v>
      </c>
      <c r="C54" s="88">
        <f>'Be'!B34</f>
        <v>0</v>
      </c>
      <c r="D54" s="89">
        <f>'Be'!C34</f>
        <v>0</v>
      </c>
      <c r="E54" s="90">
        <f>'Be'!D34</f>
        <v>0</v>
      </c>
      <c r="F54" s="91">
        <f>'Be'!E34</f>
        <v>0</v>
      </c>
      <c r="G54" s="90">
        <f>'Be'!F34</f>
        <v>0</v>
      </c>
      <c r="H54" s="91">
        <f>'Be'!G34</f>
        <v>0</v>
      </c>
      <c r="I54" s="90">
        <f>'Be'!H34</f>
        <v>0</v>
      </c>
      <c r="J54" s="92">
        <f>'Be'!I34</f>
        <v>0</v>
      </c>
      <c r="K54" s="90">
        <f>'Be'!J34</f>
        <v>0</v>
      </c>
      <c r="L54" s="93">
        <f>'Be'!K34</f>
        <v>0</v>
      </c>
      <c r="M54" s="90">
        <f>'Be'!L34</f>
        <v>0</v>
      </c>
      <c r="N54" s="94">
        <f>'Be'!M34</f>
        <v>0</v>
      </c>
      <c r="O54" s="95"/>
      <c r="P54" s="96" t="str">
        <f>'Be'!A27</f>
        <v>Bakonycsernye Általános Iskola</v>
      </c>
    </row>
    <row r="55" spans="1:16" ht="15">
      <c r="A55" s="97" t="s">
        <v>66</v>
      </c>
      <c r="B55" s="87">
        <f>'Be'!A79</f>
        <v>0</v>
      </c>
      <c r="C55" s="88">
        <f>'Be'!B79</f>
        <v>0</v>
      </c>
      <c r="D55" s="89">
        <f>'Be'!C79</f>
        <v>0</v>
      </c>
      <c r="E55" s="90">
        <f>'Be'!D79</f>
        <v>0</v>
      </c>
      <c r="F55" s="91">
        <f>'Be'!E79</f>
        <v>0</v>
      </c>
      <c r="G55" s="90">
        <f>'Be'!F79</f>
        <v>0</v>
      </c>
      <c r="H55" s="91">
        <f>'Be'!G79</f>
        <v>0</v>
      </c>
      <c r="I55" s="90">
        <f>'Be'!H79</f>
        <v>0</v>
      </c>
      <c r="J55" s="92">
        <f>'Be'!I79</f>
        <v>0</v>
      </c>
      <c r="K55" s="90">
        <f>'Be'!J79</f>
        <v>0</v>
      </c>
      <c r="L55" s="93">
        <f>'Be'!K79</f>
        <v>0</v>
      </c>
      <c r="M55" s="90">
        <f>'Be'!L79</f>
        <v>0</v>
      </c>
      <c r="N55" s="94">
        <f>'Be'!M79</f>
        <v>0</v>
      </c>
      <c r="O55" s="95"/>
      <c r="P55" s="96">
        <f>'Be'!A77</f>
        <v>0</v>
      </c>
    </row>
    <row r="56" spans="1:16" ht="15">
      <c r="A56" s="86" t="s">
        <v>67</v>
      </c>
      <c r="B56" s="87">
        <f>'Be'!A80</f>
        <v>0</v>
      </c>
      <c r="C56" s="88">
        <f>'Be'!B80</f>
        <v>0</v>
      </c>
      <c r="D56" s="89">
        <f>'Be'!C80</f>
        <v>0</v>
      </c>
      <c r="E56" s="90">
        <f>'Be'!D80</f>
        <v>0</v>
      </c>
      <c r="F56" s="91">
        <f>'Be'!E80</f>
        <v>0</v>
      </c>
      <c r="G56" s="90">
        <f>'Be'!F80</f>
        <v>0</v>
      </c>
      <c r="H56" s="91">
        <f>'Be'!G80</f>
        <v>0</v>
      </c>
      <c r="I56" s="90">
        <f>'Be'!H80</f>
        <v>0</v>
      </c>
      <c r="J56" s="92">
        <f>'Be'!I80</f>
        <v>0</v>
      </c>
      <c r="K56" s="90">
        <f>'Be'!J80</f>
        <v>0</v>
      </c>
      <c r="L56" s="93">
        <f>'Be'!K80</f>
        <v>0</v>
      </c>
      <c r="M56" s="90">
        <f>'Be'!L80</f>
        <v>0</v>
      </c>
      <c r="N56" s="94">
        <f>'Be'!M80</f>
        <v>0</v>
      </c>
      <c r="O56" s="95"/>
      <c r="P56" s="96">
        <f>'Be'!A77</f>
        <v>0</v>
      </c>
    </row>
    <row r="57" spans="1:16" ht="15">
      <c r="A57" s="97" t="s">
        <v>68</v>
      </c>
      <c r="B57" s="87">
        <f>'Be'!A81</f>
        <v>0</v>
      </c>
      <c r="C57" s="88">
        <f>'Be'!B81</f>
        <v>0</v>
      </c>
      <c r="D57" s="89">
        <f>'Be'!C81</f>
        <v>0</v>
      </c>
      <c r="E57" s="90">
        <f>'Be'!D81</f>
        <v>0</v>
      </c>
      <c r="F57" s="91">
        <f>'Be'!E81</f>
        <v>0</v>
      </c>
      <c r="G57" s="90">
        <f>'Be'!F81</f>
        <v>0</v>
      </c>
      <c r="H57" s="91">
        <f>'Be'!G81</f>
        <v>0</v>
      </c>
      <c r="I57" s="90">
        <f>'Be'!H81</f>
        <v>0</v>
      </c>
      <c r="J57" s="92">
        <f>'Be'!I81</f>
        <v>0</v>
      </c>
      <c r="K57" s="90">
        <f>'Be'!J81</f>
        <v>0</v>
      </c>
      <c r="L57" s="93">
        <f>'Be'!K81</f>
        <v>0</v>
      </c>
      <c r="M57" s="90">
        <f>'Be'!L81</f>
        <v>0</v>
      </c>
      <c r="N57" s="94">
        <f>'Be'!M81</f>
        <v>0</v>
      </c>
      <c r="O57" s="95"/>
      <c r="P57" s="96">
        <f>'Be'!A77</f>
        <v>0</v>
      </c>
    </row>
    <row r="58" spans="1:16" ht="15">
      <c r="A58" s="86" t="s">
        <v>69</v>
      </c>
      <c r="B58" s="87">
        <f>'Be'!A82</f>
        <v>0</v>
      </c>
      <c r="C58" s="88">
        <f>'Be'!B82</f>
        <v>0</v>
      </c>
      <c r="D58" s="89">
        <f>'Be'!C82</f>
        <v>0</v>
      </c>
      <c r="E58" s="90">
        <f>'Be'!D82</f>
        <v>0</v>
      </c>
      <c r="F58" s="91">
        <f>'Be'!E82</f>
        <v>0</v>
      </c>
      <c r="G58" s="90">
        <f>'Be'!F82</f>
        <v>0</v>
      </c>
      <c r="H58" s="91">
        <f>'Be'!G82</f>
        <v>0</v>
      </c>
      <c r="I58" s="90">
        <f>'Be'!H82</f>
        <v>0</v>
      </c>
      <c r="J58" s="92">
        <f>'Be'!I82</f>
        <v>0</v>
      </c>
      <c r="K58" s="90">
        <f>'Be'!J82</f>
        <v>0</v>
      </c>
      <c r="L58" s="93">
        <f>'Be'!K82</f>
        <v>0</v>
      </c>
      <c r="M58" s="90">
        <f>'Be'!L82</f>
        <v>0</v>
      </c>
      <c r="N58" s="94">
        <f>'Be'!M82</f>
        <v>0</v>
      </c>
      <c r="O58" s="95"/>
      <c r="P58" s="96">
        <f>'Be'!A77</f>
        <v>0</v>
      </c>
    </row>
    <row r="59" spans="1:16" ht="15">
      <c r="A59" s="97" t="s">
        <v>70</v>
      </c>
      <c r="B59" s="87">
        <f>'Be'!A83</f>
        <v>0</v>
      </c>
      <c r="C59" s="88">
        <f>'Be'!B83</f>
        <v>0</v>
      </c>
      <c r="D59" s="89">
        <f>'Be'!C83</f>
        <v>0</v>
      </c>
      <c r="E59" s="90">
        <f>'Be'!D83</f>
        <v>0</v>
      </c>
      <c r="F59" s="91">
        <f>'Be'!E83</f>
        <v>0</v>
      </c>
      <c r="G59" s="90">
        <f>'Be'!F83</f>
        <v>0</v>
      </c>
      <c r="H59" s="91">
        <f>'Be'!G83</f>
        <v>0</v>
      </c>
      <c r="I59" s="90">
        <f>'Be'!H83</f>
        <v>0</v>
      </c>
      <c r="J59" s="92">
        <f>'Be'!I83</f>
        <v>0</v>
      </c>
      <c r="K59" s="90">
        <f>'Be'!J83</f>
        <v>0</v>
      </c>
      <c r="L59" s="93">
        <f>'Be'!K83</f>
        <v>0</v>
      </c>
      <c r="M59" s="90">
        <f>'Be'!L83</f>
        <v>0</v>
      </c>
      <c r="N59" s="94">
        <f>'Be'!M83</f>
        <v>0</v>
      </c>
      <c r="O59" s="95"/>
      <c r="P59" s="96">
        <f>'Be'!A77</f>
        <v>0</v>
      </c>
    </row>
    <row r="60" spans="1:16" ht="15">
      <c r="A60" s="86" t="s">
        <v>71</v>
      </c>
      <c r="B60" s="87">
        <f>'Be'!A84</f>
        <v>0</v>
      </c>
      <c r="C60" s="88">
        <f>'Be'!B84</f>
        <v>0</v>
      </c>
      <c r="D60" s="89">
        <f>'Be'!C84</f>
        <v>0</v>
      </c>
      <c r="E60" s="90">
        <f>'Be'!D84</f>
        <v>0</v>
      </c>
      <c r="F60" s="91">
        <f>'Be'!E84</f>
        <v>0</v>
      </c>
      <c r="G60" s="90">
        <f>'Be'!F84</f>
        <v>0</v>
      </c>
      <c r="H60" s="91">
        <f>'Be'!G84</f>
        <v>0</v>
      </c>
      <c r="I60" s="90">
        <f>'Be'!H84</f>
        <v>0</v>
      </c>
      <c r="J60" s="92">
        <f>'Be'!I84</f>
        <v>0</v>
      </c>
      <c r="K60" s="90">
        <f>'Be'!J84</f>
        <v>0</v>
      </c>
      <c r="L60" s="93">
        <f>'Be'!K84</f>
        <v>0</v>
      </c>
      <c r="M60" s="90">
        <f>'Be'!L84</f>
        <v>0</v>
      </c>
      <c r="N60" s="94">
        <f>'Be'!M84</f>
        <v>0</v>
      </c>
      <c r="O60" s="95"/>
      <c r="P60" s="96">
        <f>'Be'!A77</f>
        <v>0</v>
      </c>
    </row>
    <row r="61" spans="1:16" ht="15">
      <c r="A61" s="97" t="s">
        <v>72</v>
      </c>
      <c r="B61" s="87">
        <f>'Be'!A89</f>
        <v>0</v>
      </c>
      <c r="C61" s="88">
        <f>'Be'!B89</f>
        <v>0</v>
      </c>
      <c r="D61" s="89">
        <f>'Be'!C89</f>
        <v>0</v>
      </c>
      <c r="E61" s="90">
        <f>'Be'!D89</f>
        <v>0</v>
      </c>
      <c r="F61" s="91">
        <f>'Be'!E89</f>
        <v>0</v>
      </c>
      <c r="G61" s="90">
        <f>'Be'!F89</f>
        <v>0</v>
      </c>
      <c r="H61" s="91">
        <f>'Be'!G89</f>
        <v>0</v>
      </c>
      <c r="I61" s="90">
        <f>'Be'!H89</f>
        <v>0</v>
      </c>
      <c r="J61" s="92">
        <f>'Be'!I89</f>
        <v>0</v>
      </c>
      <c r="K61" s="90">
        <f>'Be'!J89</f>
        <v>0</v>
      </c>
      <c r="L61" s="93">
        <f>'Be'!K89</f>
        <v>0</v>
      </c>
      <c r="M61" s="90">
        <f>'Be'!L89</f>
        <v>0</v>
      </c>
      <c r="N61" s="94">
        <f>'Be'!M89</f>
        <v>0</v>
      </c>
      <c r="O61" s="95"/>
      <c r="P61" s="96">
        <f>'Be'!A87</f>
        <v>0</v>
      </c>
    </row>
    <row r="62" spans="1:16" ht="15">
      <c r="A62" s="86" t="s">
        <v>73</v>
      </c>
      <c r="B62" s="87">
        <f>'Be'!A90</f>
        <v>0</v>
      </c>
      <c r="C62" s="88">
        <f>'Be'!B90</f>
        <v>0</v>
      </c>
      <c r="D62" s="89">
        <f>'Be'!C90</f>
        <v>0</v>
      </c>
      <c r="E62" s="90">
        <f>'Be'!D90</f>
        <v>0</v>
      </c>
      <c r="F62" s="91">
        <f>'Be'!E90</f>
        <v>0</v>
      </c>
      <c r="G62" s="90">
        <f>'Be'!F90</f>
        <v>0</v>
      </c>
      <c r="H62" s="91">
        <f>'Be'!G90</f>
        <v>0</v>
      </c>
      <c r="I62" s="90">
        <f>'Be'!H90</f>
        <v>0</v>
      </c>
      <c r="J62" s="92">
        <f>'Be'!I90</f>
        <v>0</v>
      </c>
      <c r="K62" s="90">
        <f>'Be'!J90</f>
        <v>0</v>
      </c>
      <c r="L62" s="93">
        <f>'Be'!K90</f>
        <v>0</v>
      </c>
      <c r="M62" s="90">
        <f>'Be'!L90</f>
        <v>0</v>
      </c>
      <c r="N62" s="94">
        <f>'Be'!M90</f>
        <v>0</v>
      </c>
      <c r="O62" s="95"/>
      <c r="P62" s="96">
        <f>'Be'!A87</f>
        <v>0</v>
      </c>
    </row>
    <row r="63" spans="1:16" ht="15">
      <c r="A63" s="97" t="s">
        <v>74</v>
      </c>
      <c r="B63" s="87">
        <f>'Be'!A91</f>
        <v>0</v>
      </c>
      <c r="C63" s="88">
        <f>'Be'!B91</f>
        <v>0</v>
      </c>
      <c r="D63" s="89">
        <f>'Be'!C91</f>
        <v>0</v>
      </c>
      <c r="E63" s="90">
        <f>'Be'!D91</f>
        <v>0</v>
      </c>
      <c r="F63" s="91">
        <f>'Be'!E91</f>
        <v>0</v>
      </c>
      <c r="G63" s="90">
        <f>'Be'!F91</f>
        <v>0</v>
      </c>
      <c r="H63" s="91">
        <f>'Be'!G91</f>
        <v>0</v>
      </c>
      <c r="I63" s="90">
        <f>'Be'!H91</f>
        <v>0</v>
      </c>
      <c r="J63" s="92">
        <f>'Be'!I91</f>
        <v>0</v>
      </c>
      <c r="K63" s="90">
        <f>'Be'!J91</f>
        <v>0</v>
      </c>
      <c r="L63" s="93">
        <f>'Be'!K91</f>
        <v>0</v>
      </c>
      <c r="M63" s="90">
        <f>'Be'!L91</f>
        <v>0</v>
      </c>
      <c r="N63" s="94">
        <f>'Be'!M91</f>
        <v>0</v>
      </c>
      <c r="O63" s="95"/>
      <c r="P63" s="96">
        <f>'Be'!A87</f>
        <v>0</v>
      </c>
    </row>
    <row r="64" spans="1:16" ht="15">
      <c r="A64" s="86" t="s">
        <v>75</v>
      </c>
      <c r="B64" s="87">
        <f>'Be'!A92</f>
        <v>0</v>
      </c>
      <c r="C64" s="88">
        <f>'Be'!B92</f>
        <v>0</v>
      </c>
      <c r="D64" s="89">
        <f>'Be'!C92</f>
        <v>0</v>
      </c>
      <c r="E64" s="90">
        <f>'Be'!D92</f>
        <v>0</v>
      </c>
      <c r="F64" s="91">
        <f>'Be'!E92</f>
        <v>0</v>
      </c>
      <c r="G64" s="90">
        <f>'Be'!F92</f>
        <v>0</v>
      </c>
      <c r="H64" s="91">
        <f>'Be'!G92</f>
        <v>0</v>
      </c>
      <c r="I64" s="90">
        <f>'Be'!H92</f>
        <v>0</v>
      </c>
      <c r="J64" s="92">
        <f>'Be'!I92</f>
        <v>0</v>
      </c>
      <c r="K64" s="90">
        <f>'Be'!J92</f>
        <v>0</v>
      </c>
      <c r="L64" s="93">
        <f>'Be'!K92</f>
        <v>0</v>
      </c>
      <c r="M64" s="90">
        <f>'Be'!L92</f>
        <v>0</v>
      </c>
      <c r="N64" s="94">
        <f>'Be'!M92</f>
        <v>0</v>
      </c>
      <c r="O64" s="95"/>
      <c r="P64" s="96">
        <f>'Be'!A87</f>
        <v>0</v>
      </c>
    </row>
    <row r="65" spans="1:16" ht="15">
      <c r="A65" s="97" t="s">
        <v>76</v>
      </c>
      <c r="B65" s="87">
        <f>'Be'!A93</f>
        <v>0</v>
      </c>
      <c r="C65" s="88">
        <f>'Be'!B93</f>
        <v>0</v>
      </c>
      <c r="D65" s="89">
        <f>'Be'!C93</f>
        <v>0</v>
      </c>
      <c r="E65" s="90">
        <f>'Be'!D93</f>
        <v>0</v>
      </c>
      <c r="F65" s="91">
        <f>'Be'!E93</f>
        <v>0</v>
      </c>
      <c r="G65" s="90">
        <f>'Be'!F93</f>
        <v>0</v>
      </c>
      <c r="H65" s="91">
        <f>'Be'!G93</f>
        <v>0</v>
      </c>
      <c r="I65" s="90">
        <f>'Be'!H93</f>
        <v>0</v>
      </c>
      <c r="J65" s="92">
        <f>'Be'!I93</f>
        <v>0</v>
      </c>
      <c r="K65" s="90">
        <f>'Be'!J93</f>
        <v>0</v>
      </c>
      <c r="L65" s="93">
        <f>'Be'!K93</f>
        <v>0</v>
      </c>
      <c r="M65" s="90">
        <f>'Be'!L93</f>
        <v>0</v>
      </c>
      <c r="N65" s="94">
        <f>'Be'!M93</f>
        <v>0</v>
      </c>
      <c r="O65" s="95"/>
      <c r="P65" s="96">
        <f>'Be'!A87</f>
        <v>0</v>
      </c>
    </row>
    <row r="66" spans="1:16" ht="15">
      <c r="A66" s="86" t="s">
        <v>77</v>
      </c>
      <c r="B66" s="87">
        <f>'Be'!A94</f>
        <v>0</v>
      </c>
      <c r="C66" s="88">
        <f>'Be'!B94</f>
        <v>0</v>
      </c>
      <c r="D66" s="89">
        <f>'Be'!C94</f>
        <v>0</v>
      </c>
      <c r="E66" s="90">
        <f>'Be'!D94</f>
        <v>0</v>
      </c>
      <c r="F66" s="91">
        <f>'Be'!E94</f>
        <v>0</v>
      </c>
      <c r="G66" s="90">
        <f>'Be'!F94</f>
        <v>0</v>
      </c>
      <c r="H66" s="91">
        <f>'Be'!G94</f>
        <v>0</v>
      </c>
      <c r="I66" s="90">
        <f>'Be'!H94</f>
        <v>0</v>
      </c>
      <c r="J66" s="92">
        <f>'Be'!I94</f>
        <v>0</v>
      </c>
      <c r="K66" s="90">
        <f>'Be'!J94</f>
        <v>0</v>
      </c>
      <c r="L66" s="93">
        <f>'Be'!K94</f>
        <v>0</v>
      </c>
      <c r="M66" s="90">
        <f>'Be'!L94</f>
        <v>0</v>
      </c>
      <c r="N66" s="94">
        <f>'Be'!M94</f>
        <v>0</v>
      </c>
      <c r="O66" s="95"/>
      <c r="P66" s="96">
        <f>'Be'!A87</f>
        <v>0</v>
      </c>
    </row>
    <row r="67" spans="1:16" ht="15">
      <c r="A67" s="97" t="s">
        <v>78</v>
      </c>
      <c r="B67" s="87">
        <f>'Be'!A99</f>
        <v>0</v>
      </c>
      <c r="C67" s="88">
        <f>'Be'!B99</f>
        <v>0</v>
      </c>
      <c r="D67" s="89">
        <f>'Be'!C99</f>
        <v>0</v>
      </c>
      <c r="E67" s="90">
        <f>'Be'!D99</f>
        <v>0</v>
      </c>
      <c r="F67" s="91">
        <f>'Be'!E99</f>
        <v>0</v>
      </c>
      <c r="G67" s="90">
        <f>'Be'!F99</f>
        <v>0</v>
      </c>
      <c r="H67" s="91">
        <f>'Be'!G99</f>
        <v>0</v>
      </c>
      <c r="I67" s="90">
        <f>'Be'!H99</f>
        <v>0</v>
      </c>
      <c r="J67" s="92">
        <f>'Be'!I99</f>
        <v>0</v>
      </c>
      <c r="K67" s="90">
        <f>'Be'!J99</f>
        <v>0</v>
      </c>
      <c r="L67" s="93">
        <f>'Be'!K99</f>
        <v>0</v>
      </c>
      <c r="M67" s="90">
        <f>'Be'!L99</f>
        <v>0</v>
      </c>
      <c r="N67" s="94">
        <f>'Be'!M99</f>
        <v>0</v>
      </c>
      <c r="O67" s="95"/>
      <c r="P67" s="96">
        <f>'Be'!A97</f>
        <v>0</v>
      </c>
    </row>
    <row r="68" spans="1:16" ht="15">
      <c r="A68" s="86" t="s">
        <v>79</v>
      </c>
      <c r="B68" s="87">
        <f>'Be'!A100</f>
        <v>0</v>
      </c>
      <c r="C68" s="88">
        <f>'Be'!B100</f>
        <v>0</v>
      </c>
      <c r="D68" s="89">
        <f>'Be'!C100</f>
        <v>0</v>
      </c>
      <c r="E68" s="90">
        <f>'Be'!D100</f>
        <v>0</v>
      </c>
      <c r="F68" s="91">
        <f>'Be'!E100</f>
        <v>0</v>
      </c>
      <c r="G68" s="90">
        <f>'Be'!F100</f>
        <v>0</v>
      </c>
      <c r="H68" s="91">
        <f>'Be'!G100</f>
        <v>0</v>
      </c>
      <c r="I68" s="90">
        <f>'Be'!H100</f>
        <v>0</v>
      </c>
      <c r="J68" s="92">
        <f>'Be'!I100</f>
        <v>0</v>
      </c>
      <c r="K68" s="90">
        <f>'Be'!J100</f>
        <v>0</v>
      </c>
      <c r="L68" s="93">
        <f>'Be'!K100</f>
        <v>0</v>
      </c>
      <c r="M68" s="90">
        <f>'Be'!L100</f>
        <v>0</v>
      </c>
      <c r="N68" s="94">
        <f>'Be'!M100</f>
        <v>0</v>
      </c>
      <c r="O68" s="95"/>
      <c r="P68" s="96">
        <f>'Be'!A97</f>
        <v>0</v>
      </c>
    </row>
    <row r="69" spans="1:16" ht="15">
      <c r="A69" s="97" t="s">
        <v>80</v>
      </c>
      <c r="B69" s="87">
        <f>'Be'!A101</f>
        <v>0</v>
      </c>
      <c r="C69" s="88">
        <f>'Be'!B101</f>
        <v>0</v>
      </c>
      <c r="D69" s="89">
        <f>'Be'!C101</f>
        <v>0</v>
      </c>
      <c r="E69" s="90">
        <f>'Be'!D101</f>
        <v>0</v>
      </c>
      <c r="F69" s="91">
        <f>'Be'!E101</f>
        <v>0</v>
      </c>
      <c r="G69" s="90">
        <f>'Be'!F101</f>
        <v>0</v>
      </c>
      <c r="H69" s="91">
        <f>'Be'!G101</f>
        <v>0</v>
      </c>
      <c r="I69" s="90">
        <f>'Be'!H101</f>
        <v>0</v>
      </c>
      <c r="J69" s="92">
        <f>'Be'!I101</f>
        <v>0</v>
      </c>
      <c r="K69" s="90">
        <f>'Be'!J101</f>
        <v>0</v>
      </c>
      <c r="L69" s="93">
        <f>'Be'!K101</f>
        <v>0</v>
      </c>
      <c r="M69" s="90">
        <f>'Be'!L101</f>
        <v>0</v>
      </c>
      <c r="N69" s="94">
        <f>'Be'!M101</f>
        <v>0</v>
      </c>
      <c r="O69" s="95"/>
      <c r="P69" s="96">
        <f>'Be'!A97</f>
        <v>0</v>
      </c>
    </row>
    <row r="70" spans="1:16" ht="15">
      <c r="A70" s="86" t="s">
        <v>81</v>
      </c>
      <c r="B70" s="87">
        <f>'Be'!A102</f>
        <v>0</v>
      </c>
      <c r="C70" s="88">
        <f>'Be'!B102</f>
        <v>0</v>
      </c>
      <c r="D70" s="89">
        <f>'Be'!C102</f>
        <v>0</v>
      </c>
      <c r="E70" s="90">
        <f>'Be'!D102</f>
        <v>0</v>
      </c>
      <c r="F70" s="91">
        <f>'Be'!E102</f>
        <v>0</v>
      </c>
      <c r="G70" s="90">
        <f>'Be'!F102</f>
        <v>0</v>
      </c>
      <c r="H70" s="91">
        <f>'Be'!G102</f>
        <v>0</v>
      </c>
      <c r="I70" s="90">
        <f>'Be'!H102</f>
        <v>0</v>
      </c>
      <c r="J70" s="92">
        <f>'Be'!I102</f>
        <v>0</v>
      </c>
      <c r="K70" s="90">
        <f>'Be'!J102</f>
        <v>0</v>
      </c>
      <c r="L70" s="93">
        <f>'Be'!K102</f>
        <v>0</v>
      </c>
      <c r="M70" s="90">
        <f>'Be'!L102</f>
        <v>0</v>
      </c>
      <c r="N70" s="94">
        <f>'Be'!M102</f>
        <v>0</v>
      </c>
      <c r="O70" s="95"/>
      <c r="P70" s="96">
        <f>'Be'!A97</f>
        <v>0</v>
      </c>
    </row>
    <row r="71" spans="1:16" ht="15">
      <c r="A71" s="97" t="s">
        <v>82</v>
      </c>
      <c r="B71" s="87">
        <f>'Be'!A103</f>
        <v>0</v>
      </c>
      <c r="C71" s="88">
        <f>'Be'!B103</f>
        <v>0</v>
      </c>
      <c r="D71" s="89">
        <f>'Be'!C103</f>
        <v>0</v>
      </c>
      <c r="E71" s="90">
        <f>'Be'!D103</f>
        <v>0</v>
      </c>
      <c r="F71" s="91">
        <f>'Be'!E103</f>
        <v>0</v>
      </c>
      <c r="G71" s="90">
        <f>'Be'!F103</f>
        <v>0</v>
      </c>
      <c r="H71" s="91">
        <f>'Be'!G103</f>
        <v>0</v>
      </c>
      <c r="I71" s="90">
        <f>'Be'!H103</f>
        <v>0</v>
      </c>
      <c r="J71" s="92">
        <f>'Be'!I103</f>
        <v>0</v>
      </c>
      <c r="K71" s="90">
        <f>'Be'!J103</f>
        <v>0</v>
      </c>
      <c r="L71" s="93">
        <f>'Be'!K103</f>
        <v>0</v>
      </c>
      <c r="M71" s="90">
        <f>'Be'!L103</f>
        <v>0</v>
      </c>
      <c r="N71" s="94">
        <f>'Be'!M103</f>
        <v>0</v>
      </c>
      <c r="O71" s="95"/>
      <c r="P71" s="96">
        <f>'Be'!A97</f>
        <v>0</v>
      </c>
    </row>
    <row r="72" spans="1:16" ht="15">
      <c r="A72" s="86" t="s">
        <v>83</v>
      </c>
      <c r="B72" s="87">
        <f>'Be'!A104</f>
        <v>0</v>
      </c>
      <c r="C72" s="88">
        <f>'Be'!B104</f>
        <v>0</v>
      </c>
      <c r="D72" s="89">
        <f>'Be'!C104</f>
        <v>0</v>
      </c>
      <c r="E72" s="90">
        <f>'Be'!D104</f>
        <v>0</v>
      </c>
      <c r="F72" s="91">
        <f>'Be'!E104</f>
        <v>0</v>
      </c>
      <c r="G72" s="90">
        <f>'Be'!F104</f>
        <v>0</v>
      </c>
      <c r="H72" s="91">
        <f>'Be'!G104</f>
        <v>0</v>
      </c>
      <c r="I72" s="90">
        <f>'Be'!H104</f>
        <v>0</v>
      </c>
      <c r="J72" s="92">
        <f>'Be'!I104</f>
        <v>0</v>
      </c>
      <c r="K72" s="90">
        <f>'Be'!J104</f>
        <v>0</v>
      </c>
      <c r="L72" s="93">
        <f>'Be'!K104</f>
        <v>0</v>
      </c>
      <c r="M72" s="90">
        <f>'Be'!L104</f>
        <v>0</v>
      </c>
      <c r="N72" s="94">
        <f>'Be'!M104</f>
        <v>0</v>
      </c>
      <c r="O72" s="95"/>
      <c r="P72" s="96">
        <f>'Be'!A97</f>
        <v>0</v>
      </c>
    </row>
    <row r="73" spans="1:16" ht="15">
      <c r="A73" s="97" t="s">
        <v>84</v>
      </c>
      <c r="B73" s="87">
        <f>'Be'!A109</f>
        <v>0</v>
      </c>
      <c r="C73" s="88">
        <f>'Be'!B109</f>
        <v>0</v>
      </c>
      <c r="D73" s="89">
        <f>'Be'!C109</f>
        <v>0</v>
      </c>
      <c r="E73" s="90">
        <f>'Be'!D109</f>
        <v>0</v>
      </c>
      <c r="F73" s="91">
        <f>'Be'!E109</f>
        <v>0</v>
      </c>
      <c r="G73" s="90">
        <f>'Be'!F109</f>
        <v>0</v>
      </c>
      <c r="H73" s="91">
        <f>'Be'!G109</f>
        <v>0</v>
      </c>
      <c r="I73" s="90">
        <f>'Be'!H109</f>
        <v>0</v>
      </c>
      <c r="J73" s="92">
        <f>'Be'!I109</f>
        <v>0</v>
      </c>
      <c r="K73" s="90">
        <f>'Be'!J109</f>
        <v>0</v>
      </c>
      <c r="L73" s="93">
        <f>'Be'!K109</f>
        <v>0</v>
      </c>
      <c r="M73" s="90">
        <f>'Be'!L109</f>
        <v>0</v>
      </c>
      <c r="N73" s="94">
        <f>'Be'!M109</f>
        <v>0</v>
      </c>
      <c r="O73" s="95"/>
      <c r="P73" s="96">
        <f>'Be'!A107</f>
        <v>0</v>
      </c>
    </row>
    <row r="74" spans="1:16" ht="15">
      <c r="A74" s="86" t="s">
        <v>85</v>
      </c>
      <c r="B74" s="87">
        <f>'Be'!A110</f>
        <v>0</v>
      </c>
      <c r="C74" s="88">
        <f>'Be'!B110</f>
        <v>0</v>
      </c>
      <c r="D74" s="89">
        <f>'Be'!C110</f>
        <v>0</v>
      </c>
      <c r="E74" s="90">
        <f>'Be'!D110</f>
        <v>0</v>
      </c>
      <c r="F74" s="91">
        <f>'Be'!E110</f>
        <v>0</v>
      </c>
      <c r="G74" s="90">
        <f>'Be'!F110</f>
        <v>0</v>
      </c>
      <c r="H74" s="91">
        <f>'Be'!G110</f>
        <v>0</v>
      </c>
      <c r="I74" s="90">
        <f>'Be'!H110</f>
        <v>0</v>
      </c>
      <c r="J74" s="92">
        <f>'Be'!I110</f>
        <v>0</v>
      </c>
      <c r="K74" s="90">
        <f>'Be'!J110</f>
        <v>0</v>
      </c>
      <c r="L74" s="93">
        <f>'Be'!K110</f>
        <v>0</v>
      </c>
      <c r="M74" s="90">
        <f>'Be'!L110</f>
        <v>0</v>
      </c>
      <c r="N74" s="94">
        <f>'Be'!M110</f>
        <v>0</v>
      </c>
      <c r="O74" s="95"/>
      <c r="P74" s="96">
        <f>'Be'!A107</f>
        <v>0</v>
      </c>
    </row>
    <row r="75" spans="1:16" ht="15">
      <c r="A75" s="97" t="s">
        <v>86</v>
      </c>
      <c r="B75" s="87">
        <f>'Be'!A111</f>
        <v>0</v>
      </c>
      <c r="C75" s="88">
        <f>'Be'!B111</f>
        <v>0</v>
      </c>
      <c r="D75" s="89">
        <f>'Be'!C111</f>
        <v>0</v>
      </c>
      <c r="E75" s="90">
        <f>'Be'!D111</f>
        <v>0</v>
      </c>
      <c r="F75" s="91">
        <f>'Be'!E111</f>
        <v>0</v>
      </c>
      <c r="G75" s="90">
        <f>'Be'!F111</f>
        <v>0</v>
      </c>
      <c r="H75" s="91">
        <f>'Be'!G111</f>
        <v>0</v>
      </c>
      <c r="I75" s="90">
        <f>'Be'!H111</f>
        <v>0</v>
      </c>
      <c r="J75" s="92">
        <f>'Be'!I111</f>
        <v>0</v>
      </c>
      <c r="K75" s="90">
        <f>'Be'!J111</f>
        <v>0</v>
      </c>
      <c r="L75" s="93">
        <f>'Be'!K111</f>
        <v>0</v>
      </c>
      <c r="M75" s="90">
        <f>'Be'!L111</f>
        <v>0</v>
      </c>
      <c r="N75" s="94">
        <f>'Be'!M111</f>
        <v>0</v>
      </c>
      <c r="O75" s="95"/>
      <c r="P75" s="96">
        <f>'Be'!A107</f>
        <v>0</v>
      </c>
    </row>
    <row r="76" spans="1:16" ht="15">
      <c r="A76" s="86" t="s">
        <v>87</v>
      </c>
      <c r="B76" s="87">
        <f>'Be'!A112</f>
        <v>0</v>
      </c>
      <c r="C76" s="88">
        <f>'Be'!B112</f>
        <v>0</v>
      </c>
      <c r="D76" s="89">
        <f>'Be'!C112</f>
        <v>0</v>
      </c>
      <c r="E76" s="90">
        <f>'Be'!D112</f>
        <v>0</v>
      </c>
      <c r="F76" s="91">
        <f>'Be'!E112</f>
        <v>0</v>
      </c>
      <c r="G76" s="90">
        <f>'Be'!F112</f>
        <v>0</v>
      </c>
      <c r="H76" s="91">
        <f>'Be'!G112</f>
        <v>0</v>
      </c>
      <c r="I76" s="90">
        <f>'Be'!H112</f>
        <v>0</v>
      </c>
      <c r="J76" s="92">
        <f>'Be'!I112</f>
        <v>0</v>
      </c>
      <c r="K76" s="90">
        <f>'Be'!J112</f>
        <v>0</v>
      </c>
      <c r="L76" s="93">
        <f>'Be'!K112</f>
        <v>0</v>
      </c>
      <c r="M76" s="90">
        <f>'Be'!L112</f>
        <v>0</v>
      </c>
      <c r="N76" s="94">
        <f>'Be'!M112</f>
        <v>0</v>
      </c>
      <c r="O76" s="95"/>
      <c r="P76" s="96">
        <f>'Be'!A107</f>
        <v>0</v>
      </c>
    </row>
    <row r="77" spans="1:16" ht="15">
      <c r="A77" s="97" t="s">
        <v>88</v>
      </c>
      <c r="B77" s="87">
        <f>'Be'!A113</f>
        <v>0</v>
      </c>
      <c r="C77" s="88">
        <f>'Be'!B113</f>
        <v>0</v>
      </c>
      <c r="D77" s="89">
        <f>'Be'!C113</f>
        <v>0</v>
      </c>
      <c r="E77" s="90">
        <f>'Be'!D113</f>
        <v>0</v>
      </c>
      <c r="F77" s="91">
        <f>'Be'!E113</f>
        <v>0</v>
      </c>
      <c r="G77" s="90">
        <f>'Be'!F113</f>
        <v>0</v>
      </c>
      <c r="H77" s="91">
        <f>'Be'!G113</f>
        <v>0</v>
      </c>
      <c r="I77" s="90">
        <f>'Be'!H113</f>
        <v>0</v>
      </c>
      <c r="J77" s="92">
        <f>'Be'!I113</f>
        <v>0</v>
      </c>
      <c r="K77" s="90">
        <f>'Be'!J113</f>
        <v>0</v>
      </c>
      <c r="L77" s="93">
        <f>'Be'!K113</f>
        <v>0</v>
      </c>
      <c r="M77" s="90">
        <f>'Be'!L113</f>
        <v>0</v>
      </c>
      <c r="N77" s="94">
        <f>'Be'!M113</f>
        <v>0</v>
      </c>
      <c r="O77" s="95"/>
      <c r="P77" s="96">
        <f>'Be'!A107</f>
        <v>0</v>
      </c>
    </row>
    <row r="78" spans="1:16" ht="15">
      <c r="A78" s="86" t="s">
        <v>89</v>
      </c>
      <c r="B78" s="87">
        <f>'Be'!A114</f>
        <v>0</v>
      </c>
      <c r="C78" s="88">
        <f>'Be'!B114</f>
        <v>0</v>
      </c>
      <c r="D78" s="89">
        <f>'Be'!C114</f>
        <v>0</v>
      </c>
      <c r="E78" s="90">
        <f>'Be'!D114</f>
        <v>0</v>
      </c>
      <c r="F78" s="91">
        <f>'Be'!E114</f>
        <v>0</v>
      </c>
      <c r="G78" s="90">
        <f>'Be'!F114</f>
        <v>0</v>
      </c>
      <c r="H78" s="91">
        <f>'Be'!G114</f>
        <v>0</v>
      </c>
      <c r="I78" s="90">
        <f>'Be'!H114</f>
        <v>0</v>
      </c>
      <c r="J78" s="92">
        <f>'Be'!I114</f>
        <v>0</v>
      </c>
      <c r="K78" s="90">
        <f>'Be'!J114</f>
        <v>0</v>
      </c>
      <c r="L78" s="93">
        <f>'Be'!K114</f>
        <v>0</v>
      </c>
      <c r="M78" s="90">
        <f>'Be'!L114</f>
        <v>0</v>
      </c>
      <c r="N78" s="94">
        <f>'Be'!M114</f>
        <v>0</v>
      </c>
      <c r="O78" s="95"/>
      <c r="P78" s="96">
        <f>'Be'!A107</f>
        <v>0</v>
      </c>
    </row>
    <row r="79" spans="1:16" ht="15">
      <c r="A79" s="97" t="s">
        <v>90</v>
      </c>
      <c r="B79" s="87">
        <f>'Be'!A119</f>
        <v>0</v>
      </c>
      <c r="C79" s="88">
        <f>'Be'!B119</f>
        <v>0</v>
      </c>
      <c r="D79" s="89">
        <f>'Be'!C119</f>
        <v>0</v>
      </c>
      <c r="E79" s="90">
        <f>'Be'!D119</f>
        <v>0</v>
      </c>
      <c r="F79" s="91">
        <f>'Be'!E119</f>
        <v>0</v>
      </c>
      <c r="G79" s="90">
        <f>'Be'!F119</f>
        <v>0</v>
      </c>
      <c r="H79" s="91">
        <f>'Be'!G119</f>
        <v>0</v>
      </c>
      <c r="I79" s="90">
        <f>'Be'!H119</f>
        <v>0</v>
      </c>
      <c r="J79" s="92">
        <f>'Be'!I119</f>
        <v>0</v>
      </c>
      <c r="K79" s="90">
        <f>'Be'!J119</f>
        <v>0</v>
      </c>
      <c r="L79" s="93">
        <f>'Be'!K119</f>
        <v>0</v>
      </c>
      <c r="M79" s="90">
        <f>'Be'!L119</f>
        <v>0</v>
      </c>
      <c r="N79" s="94">
        <f>'Be'!M119</f>
        <v>0</v>
      </c>
      <c r="O79" s="95"/>
      <c r="P79" s="96">
        <f>'Be'!A117</f>
        <v>0</v>
      </c>
    </row>
    <row r="80" spans="1:16" ht="15">
      <c r="A80" s="86" t="s">
        <v>91</v>
      </c>
      <c r="B80" s="87">
        <f>'Be'!A120</f>
        <v>0</v>
      </c>
      <c r="C80" s="88">
        <f>'Be'!B120</f>
        <v>0</v>
      </c>
      <c r="D80" s="89">
        <f>'Be'!C120</f>
        <v>0</v>
      </c>
      <c r="E80" s="90">
        <f>'Be'!D120</f>
        <v>0</v>
      </c>
      <c r="F80" s="91">
        <f>'Be'!E120</f>
        <v>0</v>
      </c>
      <c r="G80" s="90">
        <f>'Be'!F120</f>
        <v>0</v>
      </c>
      <c r="H80" s="91">
        <f>'Be'!G120</f>
        <v>0</v>
      </c>
      <c r="I80" s="90">
        <f>'Be'!H120</f>
        <v>0</v>
      </c>
      <c r="J80" s="92">
        <f>'Be'!I120</f>
        <v>0</v>
      </c>
      <c r="K80" s="90">
        <f>'Be'!J120</f>
        <v>0</v>
      </c>
      <c r="L80" s="93">
        <f>'Be'!K120</f>
        <v>0</v>
      </c>
      <c r="M80" s="90">
        <f>'Be'!L120</f>
        <v>0</v>
      </c>
      <c r="N80" s="94">
        <f>'Be'!M120</f>
        <v>0</v>
      </c>
      <c r="O80" s="95"/>
      <c r="P80" s="96">
        <f>'Be'!A117</f>
        <v>0</v>
      </c>
    </row>
    <row r="81" spans="1:16" ht="15">
      <c r="A81" s="97" t="s">
        <v>92</v>
      </c>
      <c r="B81" s="87">
        <f>'Be'!A121</f>
        <v>0</v>
      </c>
      <c r="C81" s="88">
        <f>'Be'!B121</f>
        <v>0</v>
      </c>
      <c r="D81" s="89">
        <f>'Be'!C121</f>
        <v>0</v>
      </c>
      <c r="E81" s="90">
        <f>'Be'!D121</f>
        <v>0</v>
      </c>
      <c r="F81" s="91">
        <f>'Be'!E121</f>
        <v>0</v>
      </c>
      <c r="G81" s="90">
        <f>'Be'!F121</f>
        <v>0</v>
      </c>
      <c r="H81" s="91">
        <f>'Be'!G121</f>
        <v>0</v>
      </c>
      <c r="I81" s="90">
        <f>'Be'!H121</f>
        <v>0</v>
      </c>
      <c r="J81" s="92">
        <f>'Be'!I121</f>
        <v>0</v>
      </c>
      <c r="K81" s="90">
        <f>'Be'!J121</f>
        <v>0</v>
      </c>
      <c r="L81" s="93">
        <f>'Be'!K121</f>
        <v>0</v>
      </c>
      <c r="M81" s="90">
        <f>'Be'!L121</f>
        <v>0</v>
      </c>
      <c r="N81" s="94">
        <f>'Be'!M121</f>
        <v>0</v>
      </c>
      <c r="O81" s="95"/>
      <c r="P81" s="96">
        <f>'Be'!A117</f>
        <v>0</v>
      </c>
    </row>
    <row r="82" spans="1:16" ht="15">
      <c r="A82" s="86" t="s">
        <v>93</v>
      </c>
      <c r="B82" s="87">
        <f>'Be'!A122</f>
        <v>0</v>
      </c>
      <c r="C82" s="88">
        <f>'Be'!B122</f>
        <v>0</v>
      </c>
      <c r="D82" s="89">
        <f>'Be'!C122</f>
        <v>0</v>
      </c>
      <c r="E82" s="90">
        <f>'Be'!D122</f>
        <v>0</v>
      </c>
      <c r="F82" s="91">
        <f>'Be'!E122</f>
        <v>0</v>
      </c>
      <c r="G82" s="90">
        <f>'Be'!F122</f>
        <v>0</v>
      </c>
      <c r="H82" s="91">
        <f>'Be'!G122</f>
        <v>0</v>
      </c>
      <c r="I82" s="90">
        <f>'Be'!H122</f>
        <v>0</v>
      </c>
      <c r="J82" s="92">
        <f>'Be'!I122</f>
        <v>0</v>
      </c>
      <c r="K82" s="90">
        <f>'Be'!J122</f>
        <v>0</v>
      </c>
      <c r="L82" s="93">
        <f>'Be'!K122</f>
        <v>0</v>
      </c>
      <c r="M82" s="90">
        <f>'Be'!L122</f>
        <v>0</v>
      </c>
      <c r="N82" s="94">
        <f>'Be'!M122</f>
        <v>0</v>
      </c>
      <c r="O82" s="95"/>
      <c r="P82" s="96">
        <f>'Be'!A117</f>
        <v>0</v>
      </c>
    </row>
    <row r="83" spans="1:16" ht="15">
      <c r="A83" s="97" t="s">
        <v>94</v>
      </c>
      <c r="B83" s="87">
        <f>'Be'!A123</f>
        <v>0</v>
      </c>
      <c r="C83" s="88">
        <f>'Be'!B123</f>
        <v>0</v>
      </c>
      <c r="D83" s="89">
        <f>'Be'!C123</f>
        <v>0</v>
      </c>
      <c r="E83" s="90">
        <f>'Be'!D123</f>
        <v>0</v>
      </c>
      <c r="F83" s="91">
        <f>'Be'!E123</f>
        <v>0</v>
      </c>
      <c r="G83" s="90">
        <f>'Be'!F123</f>
        <v>0</v>
      </c>
      <c r="H83" s="91">
        <f>'Be'!G123</f>
        <v>0</v>
      </c>
      <c r="I83" s="90">
        <f>'Be'!H123</f>
        <v>0</v>
      </c>
      <c r="J83" s="92">
        <f>'Be'!I123</f>
        <v>0</v>
      </c>
      <c r="K83" s="90">
        <f>'Be'!J123</f>
        <v>0</v>
      </c>
      <c r="L83" s="93">
        <f>'Be'!K123</f>
        <v>0</v>
      </c>
      <c r="M83" s="90">
        <f>'Be'!L123</f>
        <v>0</v>
      </c>
      <c r="N83" s="94">
        <f>'Be'!M123</f>
        <v>0</v>
      </c>
      <c r="O83" s="95"/>
      <c r="P83" s="96">
        <f>'Be'!A117</f>
        <v>0</v>
      </c>
    </row>
    <row r="84" spans="1:16" ht="15">
      <c r="A84" s="86" t="s">
        <v>95</v>
      </c>
      <c r="B84" s="87">
        <f>'Be'!A124</f>
        <v>0</v>
      </c>
      <c r="C84" s="88">
        <f>'Be'!B124</f>
        <v>0</v>
      </c>
      <c r="D84" s="89">
        <f>'Be'!C124</f>
        <v>0</v>
      </c>
      <c r="E84" s="90">
        <f>'Be'!D124</f>
        <v>0</v>
      </c>
      <c r="F84" s="91">
        <f>'Be'!E124</f>
        <v>0</v>
      </c>
      <c r="G84" s="90">
        <f>'Be'!F124</f>
        <v>0</v>
      </c>
      <c r="H84" s="91">
        <f>'Be'!G124</f>
        <v>0</v>
      </c>
      <c r="I84" s="90">
        <f>'Be'!H124</f>
        <v>0</v>
      </c>
      <c r="J84" s="92">
        <f>'Be'!I124</f>
        <v>0</v>
      </c>
      <c r="K84" s="90">
        <f>'Be'!J124</f>
        <v>0</v>
      </c>
      <c r="L84" s="93">
        <f>'Be'!K124</f>
        <v>0</v>
      </c>
      <c r="M84" s="90">
        <f>'Be'!L124</f>
        <v>0</v>
      </c>
      <c r="N84" s="94">
        <f>'Be'!M124</f>
        <v>0</v>
      </c>
      <c r="O84" s="95"/>
      <c r="P84" s="96">
        <f>'Be'!A117</f>
        <v>0</v>
      </c>
    </row>
    <row r="85" spans="1:16" ht="15">
      <c r="A85" s="97" t="s">
        <v>96</v>
      </c>
      <c r="B85" s="87">
        <f>'Be'!A129</f>
        <v>0</v>
      </c>
      <c r="C85" s="88">
        <f>'Be'!B129</f>
        <v>0</v>
      </c>
      <c r="D85" s="89">
        <f>'Be'!C129</f>
        <v>0</v>
      </c>
      <c r="E85" s="90">
        <f>'Be'!D129</f>
        <v>0</v>
      </c>
      <c r="F85" s="91">
        <f>'Be'!E129</f>
        <v>0</v>
      </c>
      <c r="G85" s="90">
        <f>'Be'!F129</f>
        <v>0</v>
      </c>
      <c r="H85" s="91">
        <f>'Be'!G129</f>
        <v>0</v>
      </c>
      <c r="I85" s="90">
        <f>'Be'!H129</f>
        <v>0</v>
      </c>
      <c r="J85" s="92">
        <f>'Be'!I129</f>
        <v>0</v>
      </c>
      <c r="K85" s="90">
        <f>'Be'!J129</f>
        <v>0</v>
      </c>
      <c r="L85" s="93">
        <f>'Be'!K129</f>
        <v>0</v>
      </c>
      <c r="M85" s="90">
        <f>'Be'!L129</f>
        <v>0</v>
      </c>
      <c r="N85" s="94">
        <f>'Be'!M129</f>
        <v>0</v>
      </c>
      <c r="O85" s="95"/>
      <c r="P85" s="96">
        <f>'Be'!A127</f>
        <v>0</v>
      </c>
    </row>
    <row r="86" spans="1:16" ht="15">
      <c r="A86" s="86" t="s">
        <v>97</v>
      </c>
      <c r="B86" s="87">
        <f>'Be'!A130</f>
        <v>0</v>
      </c>
      <c r="C86" s="88">
        <f>'Be'!B130</f>
        <v>0</v>
      </c>
      <c r="D86" s="89">
        <f>'Be'!C130</f>
        <v>0</v>
      </c>
      <c r="E86" s="90">
        <f>'Be'!D130</f>
        <v>0</v>
      </c>
      <c r="F86" s="91">
        <f>'Be'!E130</f>
        <v>0</v>
      </c>
      <c r="G86" s="90">
        <f>'Be'!F130</f>
        <v>0</v>
      </c>
      <c r="H86" s="91">
        <f>'Be'!G130</f>
        <v>0</v>
      </c>
      <c r="I86" s="90">
        <f>'Be'!H130</f>
        <v>0</v>
      </c>
      <c r="J86" s="92">
        <f>'Be'!I130</f>
        <v>0</v>
      </c>
      <c r="K86" s="90">
        <f>'Be'!J130</f>
        <v>0</v>
      </c>
      <c r="L86" s="93">
        <f>'Be'!K130</f>
        <v>0</v>
      </c>
      <c r="M86" s="90">
        <f>'Be'!L130</f>
        <v>0</v>
      </c>
      <c r="N86" s="94">
        <f>'Be'!M130</f>
        <v>0</v>
      </c>
      <c r="O86" s="95"/>
      <c r="P86" s="96">
        <f>'Be'!A127</f>
        <v>0</v>
      </c>
    </row>
    <row r="87" spans="1:16" ht="15">
      <c r="A87" s="97" t="s">
        <v>98</v>
      </c>
      <c r="B87" s="87">
        <f>'Be'!A131</f>
        <v>0</v>
      </c>
      <c r="C87" s="88">
        <f>'Be'!B131</f>
        <v>0</v>
      </c>
      <c r="D87" s="89">
        <f>'Be'!C131</f>
        <v>0</v>
      </c>
      <c r="E87" s="90">
        <f>'Be'!D131</f>
        <v>0</v>
      </c>
      <c r="F87" s="91">
        <f>'Be'!E131</f>
        <v>0</v>
      </c>
      <c r="G87" s="90">
        <f>'Be'!F131</f>
        <v>0</v>
      </c>
      <c r="H87" s="91">
        <f>'Be'!G131</f>
        <v>0</v>
      </c>
      <c r="I87" s="90">
        <f>'Be'!H131</f>
        <v>0</v>
      </c>
      <c r="J87" s="92">
        <f>'Be'!I131</f>
        <v>0</v>
      </c>
      <c r="K87" s="90">
        <f>'Be'!J131</f>
        <v>0</v>
      </c>
      <c r="L87" s="93">
        <f>'Be'!K131</f>
        <v>0</v>
      </c>
      <c r="M87" s="90">
        <f>'Be'!L131</f>
        <v>0</v>
      </c>
      <c r="N87" s="94">
        <f>'Be'!M131</f>
        <v>0</v>
      </c>
      <c r="O87" s="95"/>
      <c r="P87" s="96">
        <f>'Be'!A127</f>
        <v>0</v>
      </c>
    </row>
    <row r="88" spans="1:16" ht="15">
      <c r="A88" s="86" t="s">
        <v>99</v>
      </c>
      <c r="B88" s="87">
        <f>'Be'!A132</f>
        <v>0</v>
      </c>
      <c r="C88" s="88">
        <f>'Be'!B132</f>
        <v>0</v>
      </c>
      <c r="D88" s="89">
        <f>'Be'!C132</f>
        <v>0</v>
      </c>
      <c r="E88" s="90">
        <f>'Be'!D132</f>
        <v>0</v>
      </c>
      <c r="F88" s="91">
        <f>'Be'!E132</f>
        <v>0</v>
      </c>
      <c r="G88" s="90">
        <f>'Be'!F132</f>
        <v>0</v>
      </c>
      <c r="H88" s="91">
        <f>'Be'!G132</f>
        <v>0</v>
      </c>
      <c r="I88" s="90">
        <f>'Be'!H132</f>
        <v>0</v>
      </c>
      <c r="J88" s="92">
        <f>'Be'!I132</f>
        <v>0</v>
      </c>
      <c r="K88" s="90">
        <f>'Be'!J132</f>
        <v>0</v>
      </c>
      <c r="L88" s="93">
        <f>'Be'!K132</f>
        <v>0</v>
      </c>
      <c r="M88" s="90">
        <f>'Be'!L132</f>
        <v>0</v>
      </c>
      <c r="N88" s="94">
        <f>'Be'!M132</f>
        <v>0</v>
      </c>
      <c r="O88" s="95"/>
      <c r="P88" s="96">
        <f>'Be'!A127</f>
        <v>0</v>
      </c>
    </row>
    <row r="89" spans="1:16" ht="15">
      <c r="A89" s="97" t="s">
        <v>100</v>
      </c>
      <c r="B89" s="87">
        <f>'Be'!A133</f>
        <v>0</v>
      </c>
      <c r="C89" s="88">
        <f>'Be'!B133</f>
        <v>0</v>
      </c>
      <c r="D89" s="89">
        <f>'Be'!C133</f>
        <v>0</v>
      </c>
      <c r="E89" s="90">
        <f>'Be'!D133</f>
        <v>0</v>
      </c>
      <c r="F89" s="91">
        <f>'Be'!E133</f>
        <v>0</v>
      </c>
      <c r="G89" s="90">
        <f>'Be'!F133</f>
        <v>0</v>
      </c>
      <c r="H89" s="91">
        <f>'Be'!G133</f>
        <v>0</v>
      </c>
      <c r="I89" s="90">
        <f>'Be'!H133</f>
        <v>0</v>
      </c>
      <c r="J89" s="92">
        <f>'Be'!I133</f>
        <v>0</v>
      </c>
      <c r="K89" s="90">
        <f>'Be'!J133</f>
        <v>0</v>
      </c>
      <c r="L89" s="93">
        <f>'Be'!K133</f>
        <v>0</v>
      </c>
      <c r="M89" s="90">
        <f>'Be'!L133</f>
        <v>0</v>
      </c>
      <c r="N89" s="94">
        <f>'Be'!M133</f>
        <v>0</v>
      </c>
      <c r="O89" s="95"/>
      <c r="P89" s="96">
        <f>'Be'!A127</f>
        <v>0</v>
      </c>
    </row>
    <row r="90" spans="1:16" ht="15">
      <c r="A90" s="86" t="s">
        <v>101</v>
      </c>
      <c r="B90" s="87">
        <f>'Be'!A134</f>
        <v>0</v>
      </c>
      <c r="C90" s="88">
        <f>'Be'!B134</f>
        <v>0</v>
      </c>
      <c r="D90" s="89">
        <f>'Be'!C134</f>
        <v>0</v>
      </c>
      <c r="E90" s="90">
        <f>'Be'!D134</f>
        <v>0</v>
      </c>
      <c r="F90" s="91">
        <f>'Be'!E134</f>
        <v>0</v>
      </c>
      <c r="G90" s="90">
        <f>'Be'!F134</f>
        <v>0</v>
      </c>
      <c r="H90" s="91">
        <f>'Be'!G134</f>
        <v>0</v>
      </c>
      <c r="I90" s="90">
        <f>'Be'!H134</f>
        <v>0</v>
      </c>
      <c r="J90" s="92">
        <f>'Be'!I134</f>
        <v>0</v>
      </c>
      <c r="K90" s="90">
        <f>'Be'!J134</f>
        <v>0</v>
      </c>
      <c r="L90" s="93">
        <f>'Be'!K134</f>
        <v>0</v>
      </c>
      <c r="M90" s="90">
        <f>'Be'!L134</f>
        <v>0</v>
      </c>
      <c r="N90" s="94">
        <f>'Be'!M134</f>
        <v>0</v>
      </c>
      <c r="O90" s="95"/>
      <c r="P90" s="96">
        <f>'Be'!A127</f>
        <v>0</v>
      </c>
    </row>
    <row r="91" spans="1:16" ht="15">
      <c r="A91" s="97" t="s">
        <v>102</v>
      </c>
      <c r="B91" s="87">
        <f>'Be'!A139</f>
        <v>0</v>
      </c>
      <c r="C91" s="88">
        <f>'Be'!B139</f>
        <v>0</v>
      </c>
      <c r="D91" s="89">
        <f>'Be'!C139</f>
        <v>0</v>
      </c>
      <c r="E91" s="90">
        <f>'Be'!D139</f>
        <v>0</v>
      </c>
      <c r="F91" s="91">
        <f>'Be'!E139</f>
        <v>0</v>
      </c>
      <c r="G91" s="90">
        <f>'Be'!F139</f>
        <v>0</v>
      </c>
      <c r="H91" s="91">
        <f>'Be'!G139</f>
        <v>0</v>
      </c>
      <c r="I91" s="90">
        <f>'Be'!H139</f>
        <v>0</v>
      </c>
      <c r="J91" s="92">
        <f>'Be'!I139</f>
        <v>0</v>
      </c>
      <c r="K91" s="90">
        <f>'Be'!J139</f>
        <v>0</v>
      </c>
      <c r="L91" s="93">
        <f>'Be'!K139</f>
        <v>0</v>
      </c>
      <c r="M91" s="90">
        <f>'Be'!L139</f>
        <v>0</v>
      </c>
      <c r="N91" s="94">
        <f>'Be'!M139</f>
        <v>0</v>
      </c>
      <c r="O91" s="95"/>
      <c r="P91" s="96">
        <f>'Be'!A137</f>
        <v>0</v>
      </c>
    </row>
    <row r="92" spans="1:16" ht="15">
      <c r="A92" s="86" t="s">
        <v>103</v>
      </c>
      <c r="B92" s="87">
        <f>'Be'!A140</f>
        <v>0</v>
      </c>
      <c r="C92" s="88">
        <f>'Be'!B140</f>
        <v>0</v>
      </c>
      <c r="D92" s="89">
        <f>'Be'!C140</f>
        <v>0</v>
      </c>
      <c r="E92" s="90">
        <f>'Be'!D140</f>
        <v>0</v>
      </c>
      <c r="F92" s="91">
        <f>'Be'!E140</f>
        <v>0</v>
      </c>
      <c r="G92" s="90">
        <f>'Be'!F140</f>
        <v>0</v>
      </c>
      <c r="H92" s="91">
        <f>'Be'!G140</f>
        <v>0</v>
      </c>
      <c r="I92" s="90">
        <f>'Be'!H140</f>
        <v>0</v>
      </c>
      <c r="J92" s="92">
        <f>'Be'!I140</f>
        <v>0</v>
      </c>
      <c r="K92" s="90">
        <f>'Be'!J140</f>
        <v>0</v>
      </c>
      <c r="L92" s="93">
        <f>'Be'!K140</f>
        <v>0</v>
      </c>
      <c r="M92" s="90">
        <f>'Be'!L140</f>
        <v>0</v>
      </c>
      <c r="N92" s="94">
        <f>'Be'!M140</f>
        <v>0</v>
      </c>
      <c r="O92" s="95"/>
      <c r="P92" s="96">
        <f>'Be'!A137</f>
        <v>0</v>
      </c>
    </row>
    <row r="93" spans="1:16" ht="15">
      <c r="A93" s="97" t="s">
        <v>104</v>
      </c>
      <c r="B93" s="87">
        <f>'Be'!A141</f>
        <v>0</v>
      </c>
      <c r="C93" s="88">
        <f>'Be'!B141</f>
        <v>0</v>
      </c>
      <c r="D93" s="89">
        <f>'Be'!C141</f>
        <v>0</v>
      </c>
      <c r="E93" s="90">
        <f>'Be'!D141</f>
        <v>0</v>
      </c>
      <c r="F93" s="91">
        <f>'Be'!E141</f>
        <v>0</v>
      </c>
      <c r="G93" s="90">
        <f>'Be'!F141</f>
        <v>0</v>
      </c>
      <c r="H93" s="91">
        <f>'Be'!G141</f>
        <v>0</v>
      </c>
      <c r="I93" s="90">
        <f>'Be'!H141</f>
        <v>0</v>
      </c>
      <c r="J93" s="92">
        <f>'Be'!I141</f>
        <v>0</v>
      </c>
      <c r="K93" s="90">
        <f>'Be'!J141</f>
        <v>0</v>
      </c>
      <c r="L93" s="93">
        <f>'Be'!K141</f>
        <v>0</v>
      </c>
      <c r="M93" s="90">
        <f>'Be'!L141</f>
        <v>0</v>
      </c>
      <c r="N93" s="94">
        <f>'Be'!M141</f>
        <v>0</v>
      </c>
      <c r="O93" s="95"/>
      <c r="P93" s="96">
        <f>'Be'!A137</f>
        <v>0</v>
      </c>
    </row>
    <row r="94" spans="1:16" ht="15">
      <c r="A94" s="86" t="s">
        <v>105</v>
      </c>
      <c r="B94" s="87">
        <f>'Be'!A142</f>
        <v>0</v>
      </c>
      <c r="C94" s="88">
        <f>'Be'!B142</f>
        <v>0</v>
      </c>
      <c r="D94" s="89">
        <f>'Be'!C142</f>
        <v>0</v>
      </c>
      <c r="E94" s="90">
        <f>'Be'!D142</f>
        <v>0</v>
      </c>
      <c r="F94" s="91">
        <f>'Be'!E142</f>
        <v>0</v>
      </c>
      <c r="G94" s="90">
        <f>'Be'!F142</f>
        <v>0</v>
      </c>
      <c r="H94" s="91">
        <f>'Be'!G142</f>
        <v>0</v>
      </c>
      <c r="I94" s="90">
        <f>'Be'!H142</f>
        <v>0</v>
      </c>
      <c r="J94" s="92">
        <f>'Be'!I142</f>
        <v>0</v>
      </c>
      <c r="K94" s="90">
        <f>'Be'!J142</f>
        <v>0</v>
      </c>
      <c r="L94" s="93">
        <f>'Be'!K142</f>
        <v>0</v>
      </c>
      <c r="M94" s="90">
        <f>'Be'!L142</f>
        <v>0</v>
      </c>
      <c r="N94" s="94">
        <f>'Be'!M142</f>
        <v>0</v>
      </c>
      <c r="O94" s="95"/>
      <c r="P94" s="96">
        <f>'Be'!A137</f>
        <v>0</v>
      </c>
    </row>
    <row r="95" spans="1:16" ht="15">
      <c r="A95" s="97" t="s">
        <v>106</v>
      </c>
      <c r="B95" s="87">
        <f>'Be'!A143</f>
        <v>0</v>
      </c>
      <c r="C95" s="88">
        <f>'Be'!B143</f>
        <v>0</v>
      </c>
      <c r="D95" s="89">
        <f>'Be'!C143</f>
        <v>0</v>
      </c>
      <c r="E95" s="90">
        <f>'Be'!D143</f>
        <v>0</v>
      </c>
      <c r="F95" s="91">
        <f>'Be'!E143</f>
        <v>0</v>
      </c>
      <c r="G95" s="90">
        <f>'Be'!F143</f>
        <v>0</v>
      </c>
      <c r="H95" s="91">
        <f>'Be'!G143</f>
        <v>0</v>
      </c>
      <c r="I95" s="90">
        <f>'Be'!H143</f>
        <v>0</v>
      </c>
      <c r="J95" s="92">
        <f>'Be'!I143</f>
        <v>0</v>
      </c>
      <c r="K95" s="90">
        <f>'Be'!J143</f>
        <v>0</v>
      </c>
      <c r="L95" s="93">
        <f>'Be'!K143</f>
        <v>0</v>
      </c>
      <c r="M95" s="90">
        <f>'Be'!L143</f>
        <v>0</v>
      </c>
      <c r="N95" s="94">
        <f>'Be'!M143</f>
        <v>0</v>
      </c>
      <c r="O95" s="95"/>
      <c r="P95" s="96">
        <f>'Be'!A137</f>
        <v>0</v>
      </c>
    </row>
    <row r="96" spans="1:16" ht="15">
      <c r="A96" s="86" t="s">
        <v>107</v>
      </c>
      <c r="B96" s="87">
        <f>'Be'!A144</f>
        <v>0</v>
      </c>
      <c r="C96" s="88">
        <f>'Be'!B144</f>
        <v>0</v>
      </c>
      <c r="D96" s="89">
        <f>'Be'!C144</f>
        <v>0</v>
      </c>
      <c r="E96" s="90">
        <f>'Be'!D144</f>
        <v>0</v>
      </c>
      <c r="F96" s="91">
        <f>'Be'!E144</f>
        <v>0</v>
      </c>
      <c r="G96" s="90">
        <f>'Be'!F144</f>
        <v>0</v>
      </c>
      <c r="H96" s="91">
        <f>'Be'!G144</f>
        <v>0</v>
      </c>
      <c r="I96" s="90">
        <f>'Be'!H144</f>
        <v>0</v>
      </c>
      <c r="J96" s="92">
        <f>'Be'!I144</f>
        <v>0</v>
      </c>
      <c r="K96" s="90">
        <f>'Be'!J144</f>
        <v>0</v>
      </c>
      <c r="L96" s="93">
        <f>'Be'!K144</f>
        <v>0</v>
      </c>
      <c r="M96" s="90">
        <f>'Be'!L144</f>
        <v>0</v>
      </c>
      <c r="N96" s="94">
        <f>'Be'!M144</f>
        <v>0</v>
      </c>
      <c r="O96" s="95"/>
      <c r="P96" s="96">
        <f>'Be'!A137</f>
        <v>0</v>
      </c>
    </row>
    <row r="97" spans="1:16" ht="15">
      <c r="A97" s="97" t="s">
        <v>108</v>
      </c>
      <c r="B97" s="87">
        <f>'Be'!A149</f>
        <v>0</v>
      </c>
      <c r="C97" s="88">
        <f>'Be'!B149</f>
        <v>0</v>
      </c>
      <c r="D97" s="89">
        <f>'Be'!C149</f>
        <v>0</v>
      </c>
      <c r="E97" s="90">
        <f>'Be'!D149</f>
        <v>0</v>
      </c>
      <c r="F97" s="91">
        <f>'Be'!E149</f>
        <v>0</v>
      </c>
      <c r="G97" s="90">
        <f>'Be'!F149</f>
        <v>0</v>
      </c>
      <c r="H97" s="91">
        <f>'Be'!G149</f>
        <v>0</v>
      </c>
      <c r="I97" s="90">
        <f>'Be'!H149</f>
        <v>0</v>
      </c>
      <c r="J97" s="92">
        <f>'Be'!I149</f>
        <v>0</v>
      </c>
      <c r="K97" s="90">
        <f>'Be'!J149</f>
        <v>0</v>
      </c>
      <c r="L97" s="93">
        <f>'Be'!K149</f>
        <v>0</v>
      </c>
      <c r="M97" s="90">
        <f>'Be'!L149</f>
        <v>0</v>
      </c>
      <c r="N97" s="94">
        <f>'Be'!M149</f>
        <v>0</v>
      </c>
      <c r="O97" s="95"/>
      <c r="P97" s="96">
        <f>'Be'!A147</f>
        <v>0</v>
      </c>
    </row>
    <row r="98" spans="1:16" ht="15">
      <c r="A98" s="86" t="s">
        <v>109</v>
      </c>
      <c r="B98" s="87">
        <f>'Be'!A150</f>
        <v>0</v>
      </c>
      <c r="C98" s="88">
        <f>'Be'!B150</f>
        <v>0</v>
      </c>
      <c r="D98" s="89">
        <f>'Be'!C150</f>
        <v>0</v>
      </c>
      <c r="E98" s="90">
        <f>'Be'!D150</f>
        <v>0</v>
      </c>
      <c r="F98" s="91">
        <f>'Be'!E150</f>
        <v>0</v>
      </c>
      <c r="G98" s="90">
        <f>'Be'!F150</f>
        <v>0</v>
      </c>
      <c r="H98" s="91">
        <f>'Be'!G150</f>
        <v>0</v>
      </c>
      <c r="I98" s="90">
        <f>'Be'!H150</f>
        <v>0</v>
      </c>
      <c r="J98" s="92">
        <f>'Be'!I150</f>
        <v>0</v>
      </c>
      <c r="K98" s="90">
        <f>'Be'!J150</f>
        <v>0</v>
      </c>
      <c r="L98" s="93">
        <f>'Be'!K150</f>
        <v>0</v>
      </c>
      <c r="M98" s="90">
        <f>'Be'!L150</f>
        <v>0</v>
      </c>
      <c r="N98" s="94">
        <f>'Be'!M150</f>
        <v>0</v>
      </c>
      <c r="O98" s="95"/>
      <c r="P98" s="96">
        <f>'Be'!A147</f>
        <v>0</v>
      </c>
    </row>
    <row r="99" spans="1:16" ht="15">
      <c r="A99" s="97" t="s">
        <v>110</v>
      </c>
      <c r="B99" s="87">
        <f>'Be'!A151</f>
        <v>0</v>
      </c>
      <c r="C99" s="88">
        <f>'Be'!B151</f>
        <v>0</v>
      </c>
      <c r="D99" s="89">
        <f>'Be'!C151</f>
        <v>0</v>
      </c>
      <c r="E99" s="90">
        <f>'Be'!D151</f>
        <v>0</v>
      </c>
      <c r="F99" s="91">
        <f>'Be'!E151</f>
        <v>0</v>
      </c>
      <c r="G99" s="90">
        <f>'Be'!F151</f>
        <v>0</v>
      </c>
      <c r="H99" s="91">
        <f>'Be'!G151</f>
        <v>0</v>
      </c>
      <c r="I99" s="90">
        <f>'Be'!H151</f>
        <v>0</v>
      </c>
      <c r="J99" s="92">
        <f>'Be'!I151</f>
        <v>0</v>
      </c>
      <c r="K99" s="90">
        <f>'Be'!J151</f>
        <v>0</v>
      </c>
      <c r="L99" s="93">
        <f>'Be'!K151</f>
        <v>0</v>
      </c>
      <c r="M99" s="90">
        <f>'Be'!L151</f>
        <v>0</v>
      </c>
      <c r="N99" s="94">
        <f>'Be'!M151</f>
        <v>0</v>
      </c>
      <c r="O99" s="95"/>
      <c r="P99" s="96">
        <f>'Be'!A147</f>
        <v>0</v>
      </c>
    </row>
    <row r="100" spans="1:16" ht="15">
      <c r="A100" s="86" t="s">
        <v>111</v>
      </c>
      <c r="B100" s="87">
        <f>'Be'!A152</f>
        <v>0</v>
      </c>
      <c r="C100" s="88">
        <f>'Be'!B152</f>
        <v>0</v>
      </c>
      <c r="D100" s="89">
        <f>'Be'!C152</f>
        <v>0</v>
      </c>
      <c r="E100" s="90">
        <f>'Be'!D152</f>
        <v>0</v>
      </c>
      <c r="F100" s="91">
        <f>'Be'!E152</f>
        <v>0</v>
      </c>
      <c r="G100" s="90">
        <f>'Be'!F152</f>
        <v>0</v>
      </c>
      <c r="H100" s="91">
        <f>'Be'!G152</f>
        <v>0</v>
      </c>
      <c r="I100" s="90">
        <f>'Be'!H152</f>
        <v>0</v>
      </c>
      <c r="J100" s="92">
        <f>'Be'!I152</f>
        <v>0</v>
      </c>
      <c r="K100" s="90">
        <f>'Be'!J152</f>
        <v>0</v>
      </c>
      <c r="L100" s="93">
        <f>'Be'!K152</f>
        <v>0</v>
      </c>
      <c r="M100" s="90">
        <f>'Be'!L152</f>
        <v>0</v>
      </c>
      <c r="N100" s="94">
        <f>'Be'!M152</f>
        <v>0</v>
      </c>
      <c r="O100" s="95"/>
      <c r="P100" s="96">
        <f>'Be'!A147</f>
        <v>0</v>
      </c>
    </row>
    <row r="101" spans="1:16" ht="15">
      <c r="A101" s="97" t="s">
        <v>112</v>
      </c>
      <c r="B101" s="87">
        <f>'Be'!A153</f>
        <v>0</v>
      </c>
      <c r="C101" s="88">
        <f>'Be'!B153</f>
        <v>0</v>
      </c>
      <c r="D101" s="89">
        <f>'Be'!C153</f>
        <v>0</v>
      </c>
      <c r="E101" s="90">
        <f>'Be'!D153</f>
        <v>0</v>
      </c>
      <c r="F101" s="91">
        <f>'Be'!E153</f>
        <v>0</v>
      </c>
      <c r="G101" s="90">
        <f>'Be'!F153</f>
        <v>0</v>
      </c>
      <c r="H101" s="91">
        <f>'Be'!G153</f>
        <v>0</v>
      </c>
      <c r="I101" s="90">
        <f>'Be'!H153</f>
        <v>0</v>
      </c>
      <c r="J101" s="92">
        <f>'Be'!I153</f>
        <v>0</v>
      </c>
      <c r="K101" s="90">
        <f>'Be'!J153</f>
        <v>0</v>
      </c>
      <c r="L101" s="93">
        <f>'Be'!K153</f>
        <v>0</v>
      </c>
      <c r="M101" s="90">
        <f>'Be'!L153</f>
        <v>0</v>
      </c>
      <c r="N101" s="94">
        <f>'Be'!M153</f>
        <v>0</v>
      </c>
      <c r="O101" s="95"/>
      <c r="P101" s="96">
        <f>'Be'!A147</f>
        <v>0</v>
      </c>
    </row>
    <row r="102" spans="1:16" ht="15">
      <c r="A102" s="86" t="s">
        <v>113</v>
      </c>
      <c r="B102" s="87">
        <f>'Be'!A154</f>
        <v>0</v>
      </c>
      <c r="C102" s="88">
        <f>'Be'!B154</f>
        <v>0</v>
      </c>
      <c r="D102" s="89">
        <f>'Be'!C154</f>
        <v>0</v>
      </c>
      <c r="E102" s="90">
        <f>'Be'!D154</f>
        <v>0</v>
      </c>
      <c r="F102" s="91">
        <f>'Be'!E154</f>
        <v>0</v>
      </c>
      <c r="G102" s="90">
        <f>'Be'!F154</f>
        <v>0</v>
      </c>
      <c r="H102" s="91">
        <f>'Be'!G154</f>
        <v>0</v>
      </c>
      <c r="I102" s="90">
        <f>'Be'!H154</f>
        <v>0</v>
      </c>
      <c r="J102" s="92">
        <f>'Be'!I154</f>
        <v>0</v>
      </c>
      <c r="K102" s="90">
        <f>'Be'!J154</f>
        <v>0</v>
      </c>
      <c r="L102" s="93">
        <f>'Be'!K154</f>
        <v>0</v>
      </c>
      <c r="M102" s="90">
        <f>'Be'!L154</f>
        <v>0</v>
      </c>
      <c r="N102" s="94">
        <f>'Be'!M154</f>
        <v>0</v>
      </c>
      <c r="O102" s="95"/>
      <c r="P102" s="96">
        <f>'Be'!A147</f>
        <v>0</v>
      </c>
    </row>
    <row r="103" spans="1:16" ht="15">
      <c r="A103" s="97" t="s">
        <v>114</v>
      </c>
      <c r="B103" s="87">
        <f>'Be'!A159</f>
        <v>0</v>
      </c>
      <c r="C103" s="88">
        <f>'Be'!B159</f>
        <v>0</v>
      </c>
      <c r="D103" s="89">
        <f>'Be'!C159</f>
        <v>0</v>
      </c>
      <c r="E103" s="90">
        <f>'Be'!D159</f>
        <v>0</v>
      </c>
      <c r="F103" s="91">
        <f>'Be'!E159</f>
        <v>0</v>
      </c>
      <c r="G103" s="90">
        <f>'Be'!F159</f>
        <v>0</v>
      </c>
      <c r="H103" s="91">
        <f>'Be'!G159</f>
        <v>0</v>
      </c>
      <c r="I103" s="90">
        <f>'Be'!H159</f>
        <v>0</v>
      </c>
      <c r="J103" s="92">
        <f>'Be'!I159</f>
        <v>0</v>
      </c>
      <c r="K103" s="90">
        <f>'Be'!J159</f>
        <v>0</v>
      </c>
      <c r="L103" s="93">
        <f>'Be'!K159</f>
        <v>0</v>
      </c>
      <c r="M103" s="90">
        <f>'Be'!L159</f>
        <v>0</v>
      </c>
      <c r="N103" s="94">
        <f>'Be'!M159</f>
        <v>0</v>
      </c>
      <c r="O103" s="95"/>
      <c r="P103" s="96">
        <f>'Be'!A157</f>
        <v>0</v>
      </c>
    </row>
    <row r="104" spans="1:16" ht="15">
      <c r="A104" s="86" t="s">
        <v>115</v>
      </c>
      <c r="B104" s="87">
        <f>'Be'!A160</f>
        <v>0</v>
      </c>
      <c r="C104" s="88">
        <f>'Be'!B160</f>
        <v>0</v>
      </c>
      <c r="D104" s="89">
        <f>'Be'!C160</f>
        <v>0</v>
      </c>
      <c r="E104" s="90">
        <f>'Be'!D160</f>
        <v>0</v>
      </c>
      <c r="F104" s="91">
        <f>'Be'!E160</f>
        <v>0</v>
      </c>
      <c r="G104" s="90">
        <f>'Be'!F160</f>
        <v>0</v>
      </c>
      <c r="H104" s="91">
        <f>'Be'!G160</f>
        <v>0</v>
      </c>
      <c r="I104" s="90">
        <f>'Be'!H160</f>
        <v>0</v>
      </c>
      <c r="J104" s="92">
        <f>'Be'!I160</f>
        <v>0</v>
      </c>
      <c r="K104" s="90">
        <f>'Be'!J160</f>
        <v>0</v>
      </c>
      <c r="L104" s="93">
        <f>'Be'!K160</f>
        <v>0</v>
      </c>
      <c r="M104" s="90">
        <f>'Be'!L160</f>
        <v>0</v>
      </c>
      <c r="N104" s="94">
        <f>'Be'!M160</f>
        <v>0</v>
      </c>
      <c r="O104" s="95"/>
      <c r="P104" s="96">
        <f>'Be'!A157</f>
        <v>0</v>
      </c>
    </row>
    <row r="105" spans="1:16" ht="15">
      <c r="A105" s="97" t="s">
        <v>116</v>
      </c>
      <c r="B105" s="87">
        <f>'Be'!A161</f>
        <v>0</v>
      </c>
      <c r="C105" s="88">
        <f>'Be'!B161</f>
        <v>0</v>
      </c>
      <c r="D105" s="89">
        <f>'Be'!C161</f>
        <v>0</v>
      </c>
      <c r="E105" s="90">
        <f>'Be'!D161</f>
        <v>0</v>
      </c>
      <c r="F105" s="91">
        <f>'Be'!E161</f>
        <v>0</v>
      </c>
      <c r="G105" s="90">
        <f>'Be'!F161</f>
        <v>0</v>
      </c>
      <c r="H105" s="91">
        <f>'Be'!G161</f>
        <v>0</v>
      </c>
      <c r="I105" s="90">
        <f>'Be'!H161</f>
        <v>0</v>
      </c>
      <c r="J105" s="92">
        <f>'Be'!I161</f>
        <v>0</v>
      </c>
      <c r="K105" s="90">
        <f>'Be'!J161</f>
        <v>0</v>
      </c>
      <c r="L105" s="93">
        <f>'Be'!K161</f>
        <v>0</v>
      </c>
      <c r="M105" s="90">
        <f>'Be'!L161</f>
        <v>0</v>
      </c>
      <c r="N105" s="94">
        <f>'Be'!M161</f>
        <v>0</v>
      </c>
      <c r="O105" s="95"/>
      <c r="P105" s="96">
        <f>'Be'!A157</f>
        <v>0</v>
      </c>
    </row>
    <row r="106" spans="1:16" ht="15">
      <c r="A106" s="86" t="s">
        <v>117</v>
      </c>
      <c r="B106" s="87">
        <f>'Be'!A162</f>
        <v>0</v>
      </c>
      <c r="C106" s="88">
        <f>'Be'!B162</f>
        <v>0</v>
      </c>
      <c r="D106" s="89">
        <f>'Be'!C162</f>
        <v>0</v>
      </c>
      <c r="E106" s="90">
        <f>'Be'!D162</f>
        <v>0</v>
      </c>
      <c r="F106" s="91">
        <f>'Be'!E162</f>
        <v>0</v>
      </c>
      <c r="G106" s="90">
        <f>'Be'!F162</f>
        <v>0</v>
      </c>
      <c r="H106" s="91">
        <f>'Be'!G162</f>
        <v>0</v>
      </c>
      <c r="I106" s="90">
        <f>'Be'!H162</f>
        <v>0</v>
      </c>
      <c r="J106" s="92">
        <f>'Be'!I162</f>
        <v>0</v>
      </c>
      <c r="K106" s="90">
        <f>'Be'!J162</f>
        <v>0</v>
      </c>
      <c r="L106" s="93">
        <f>'Be'!K162</f>
        <v>0</v>
      </c>
      <c r="M106" s="90">
        <f>'Be'!L162</f>
        <v>0</v>
      </c>
      <c r="N106" s="94">
        <f>'Be'!M162</f>
        <v>0</v>
      </c>
      <c r="O106" s="95"/>
      <c r="P106" s="96">
        <f>'Be'!A157</f>
        <v>0</v>
      </c>
    </row>
    <row r="107" spans="1:16" ht="15">
      <c r="A107" s="97" t="s">
        <v>118</v>
      </c>
      <c r="B107" s="87">
        <f>'Be'!A163</f>
        <v>0</v>
      </c>
      <c r="C107" s="88">
        <f>'Be'!B163</f>
        <v>0</v>
      </c>
      <c r="D107" s="89">
        <f>'Be'!C163</f>
        <v>0</v>
      </c>
      <c r="E107" s="90">
        <f>'Be'!D163</f>
        <v>0</v>
      </c>
      <c r="F107" s="91">
        <f>'Be'!E163</f>
        <v>0</v>
      </c>
      <c r="G107" s="90">
        <f>'Be'!F163</f>
        <v>0</v>
      </c>
      <c r="H107" s="91">
        <f>'Be'!G163</f>
        <v>0</v>
      </c>
      <c r="I107" s="90">
        <f>'Be'!H163</f>
        <v>0</v>
      </c>
      <c r="J107" s="92">
        <f>'Be'!I163</f>
        <v>0</v>
      </c>
      <c r="K107" s="90">
        <f>'Be'!J163</f>
        <v>0</v>
      </c>
      <c r="L107" s="93">
        <f>'Be'!K163</f>
        <v>0</v>
      </c>
      <c r="M107" s="90">
        <f>'Be'!L163</f>
        <v>0</v>
      </c>
      <c r="N107" s="94">
        <f>'Be'!M163</f>
        <v>0</v>
      </c>
      <c r="O107" s="95"/>
      <c r="P107" s="96">
        <f>'Be'!A157</f>
        <v>0</v>
      </c>
    </row>
    <row r="108" spans="1:16" ht="15">
      <c r="A108" s="86" t="s">
        <v>119</v>
      </c>
      <c r="B108" s="87">
        <f>'Be'!A164</f>
        <v>0</v>
      </c>
      <c r="C108" s="88">
        <f>'Be'!B164</f>
        <v>0</v>
      </c>
      <c r="D108" s="89">
        <f>'Be'!C164</f>
        <v>0</v>
      </c>
      <c r="E108" s="90">
        <f>'Be'!D164</f>
        <v>0</v>
      </c>
      <c r="F108" s="91">
        <f>'Be'!E164</f>
        <v>0</v>
      </c>
      <c r="G108" s="90">
        <f>'Be'!F164</f>
        <v>0</v>
      </c>
      <c r="H108" s="91">
        <f>'Be'!G164</f>
        <v>0</v>
      </c>
      <c r="I108" s="90">
        <f>'Be'!H164</f>
        <v>0</v>
      </c>
      <c r="J108" s="92">
        <f>'Be'!I164</f>
        <v>0</v>
      </c>
      <c r="K108" s="90">
        <f>'Be'!J164</f>
        <v>0</v>
      </c>
      <c r="L108" s="93">
        <f>'Be'!K164</f>
        <v>0</v>
      </c>
      <c r="M108" s="90">
        <f>'Be'!L164</f>
        <v>0</v>
      </c>
      <c r="N108" s="94">
        <f>'Be'!M164</f>
        <v>0</v>
      </c>
      <c r="O108" s="95"/>
      <c r="P108" s="96">
        <f>'Be'!A157</f>
        <v>0</v>
      </c>
    </row>
    <row r="109" spans="1:16" ht="15">
      <c r="A109" s="97" t="s">
        <v>120</v>
      </c>
      <c r="B109" s="87">
        <f>'Be'!A169</f>
        <v>0</v>
      </c>
      <c r="C109" s="88">
        <f>'Be'!B169</f>
        <v>0</v>
      </c>
      <c r="D109" s="89">
        <f>'Be'!C169</f>
        <v>0</v>
      </c>
      <c r="E109" s="90">
        <f>'Be'!D169</f>
        <v>0</v>
      </c>
      <c r="F109" s="91">
        <f>'Be'!E169</f>
        <v>0</v>
      </c>
      <c r="G109" s="90">
        <f>'Be'!F169</f>
        <v>0</v>
      </c>
      <c r="H109" s="91">
        <f>'Be'!G169</f>
        <v>0</v>
      </c>
      <c r="I109" s="90">
        <f>'Be'!H169</f>
        <v>0</v>
      </c>
      <c r="J109" s="92">
        <f>'Be'!I169</f>
        <v>0</v>
      </c>
      <c r="K109" s="90">
        <f>'Be'!J169</f>
        <v>0</v>
      </c>
      <c r="L109" s="93">
        <f>'Be'!K169</f>
        <v>0</v>
      </c>
      <c r="M109" s="90">
        <f>'Be'!L169</f>
        <v>0</v>
      </c>
      <c r="N109" s="94">
        <f>'Be'!M169</f>
        <v>0</v>
      </c>
      <c r="O109" s="95"/>
      <c r="P109" s="96">
        <f>'Be'!A167</f>
        <v>0</v>
      </c>
    </row>
    <row r="110" spans="1:16" ht="15">
      <c r="A110" s="86" t="s">
        <v>121</v>
      </c>
      <c r="B110" s="87">
        <f>'Be'!A170</f>
        <v>0</v>
      </c>
      <c r="C110" s="88">
        <f>'Be'!B170</f>
        <v>0</v>
      </c>
      <c r="D110" s="89">
        <f>'Be'!C170</f>
        <v>0</v>
      </c>
      <c r="E110" s="90">
        <f>'Be'!D170</f>
        <v>0</v>
      </c>
      <c r="F110" s="91">
        <f>'Be'!E170</f>
        <v>0</v>
      </c>
      <c r="G110" s="90">
        <f>'Be'!F170</f>
        <v>0</v>
      </c>
      <c r="H110" s="91">
        <f>'Be'!G170</f>
        <v>0</v>
      </c>
      <c r="I110" s="90">
        <f>'Be'!H170</f>
        <v>0</v>
      </c>
      <c r="J110" s="92">
        <f>'Be'!I170</f>
        <v>0</v>
      </c>
      <c r="K110" s="90">
        <f>'Be'!J170</f>
        <v>0</v>
      </c>
      <c r="L110" s="93">
        <f>'Be'!K170</f>
        <v>0</v>
      </c>
      <c r="M110" s="90">
        <f>'Be'!L170</f>
        <v>0</v>
      </c>
      <c r="N110" s="94">
        <f>'Be'!M170</f>
        <v>0</v>
      </c>
      <c r="O110" s="95"/>
      <c r="P110" s="96">
        <f>'Be'!A167</f>
        <v>0</v>
      </c>
    </row>
    <row r="111" spans="1:16" ht="15">
      <c r="A111" s="97" t="s">
        <v>122</v>
      </c>
      <c r="B111" s="87">
        <f>'Be'!A171</f>
        <v>0</v>
      </c>
      <c r="C111" s="88">
        <f>'Be'!B171</f>
        <v>0</v>
      </c>
      <c r="D111" s="89">
        <f>'Be'!C171</f>
        <v>0</v>
      </c>
      <c r="E111" s="90">
        <f>'Be'!D171</f>
        <v>0</v>
      </c>
      <c r="F111" s="91">
        <f>'Be'!E171</f>
        <v>0</v>
      </c>
      <c r="G111" s="90">
        <f>'Be'!F171</f>
        <v>0</v>
      </c>
      <c r="H111" s="91">
        <f>'Be'!G171</f>
        <v>0</v>
      </c>
      <c r="I111" s="90">
        <f>'Be'!H171</f>
        <v>0</v>
      </c>
      <c r="J111" s="92">
        <f>'Be'!I171</f>
        <v>0</v>
      </c>
      <c r="K111" s="90">
        <f>'Be'!J171</f>
        <v>0</v>
      </c>
      <c r="L111" s="93">
        <f>'Be'!K171</f>
        <v>0</v>
      </c>
      <c r="M111" s="90">
        <f>'Be'!L171</f>
        <v>0</v>
      </c>
      <c r="N111" s="94">
        <f>'Be'!M171</f>
        <v>0</v>
      </c>
      <c r="O111" s="95"/>
      <c r="P111" s="96">
        <f>'Be'!A167</f>
        <v>0</v>
      </c>
    </row>
    <row r="112" spans="1:16" ht="15">
      <c r="A112" s="86" t="s">
        <v>123</v>
      </c>
      <c r="B112" s="87">
        <f>'Be'!A172</f>
        <v>0</v>
      </c>
      <c r="C112" s="88">
        <f>'Be'!B172</f>
        <v>0</v>
      </c>
      <c r="D112" s="89">
        <f>'Be'!C172</f>
        <v>0</v>
      </c>
      <c r="E112" s="90">
        <f>'Be'!D172</f>
        <v>0</v>
      </c>
      <c r="F112" s="91">
        <f>'Be'!E172</f>
        <v>0</v>
      </c>
      <c r="G112" s="90">
        <f>'Be'!F172</f>
        <v>0</v>
      </c>
      <c r="H112" s="91">
        <f>'Be'!G172</f>
        <v>0</v>
      </c>
      <c r="I112" s="90">
        <f>'Be'!H172</f>
        <v>0</v>
      </c>
      <c r="J112" s="92">
        <f>'Be'!I172</f>
        <v>0</v>
      </c>
      <c r="K112" s="90">
        <f>'Be'!J172</f>
        <v>0</v>
      </c>
      <c r="L112" s="93">
        <f>'Be'!K172</f>
        <v>0</v>
      </c>
      <c r="M112" s="90">
        <f>'Be'!L172</f>
        <v>0</v>
      </c>
      <c r="N112" s="94">
        <f>'Be'!M172</f>
        <v>0</v>
      </c>
      <c r="O112" s="95"/>
      <c r="P112" s="96">
        <f>'Be'!A167</f>
        <v>0</v>
      </c>
    </row>
    <row r="113" spans="1:16" ht="15">
      <c r="A113" s="97" t="s">
        <v>124</v>
      </c>
      <c r="B113" s="87">
        <f>'Be'!A173</f>
        <v>0</v>
      </c>
      <c r="C113" s="88">
        <f>'Be'!B173</f>
        <v>0</v>
      </c>
      <c r="D113" s="89">
        <f>'Be'!C173</f>
        <v>0</v>
      </c>
      <c r="E113" s="90">
        <f>'Be'!D173</f>
        <v>0</v>
      </c>
      <c r="F113" s="91">
        <f>'Be'!E173</f>
        <v>0</v>
      </c>
      <c r="G113" s="90">
        <f>'Be'!F173</f>
        <v>0</v>
      </c>
      <c r="H113" s="91">
        <f>'Be'!G173</f>
        <v>0</v>
      </c>
      <c r="I113" s="90">
        <f>'Be'!H173</f>
        <v>0</v>
      </c>
      <c r="J113" s="92">
        <f>'Be'!I173</f>
        <v>0</v>
      </c>
      <c r="K113" s="90">
        <f>'Be'!J173</f>
        <v>0</v>
      </c>
      <c r="L113" s="93">
        <f>'Be'!K173</f>
        <v>0</v>
      </c>
      <c r="M113" s="90">
        <f>'Be'!L173</f>
        <v>0</v>
      </c>
      <c r="N113" s="94">
        <f>'Be'!M173</f>
        <v>0</v>
      </c>
      <c r="O113" s="95"/>
      <c r="P113" s="96">
        <f>'Be'!A167</f>
        <v>0</v>
      </c>
    </row>
    <row r="114" spans="1:16" ht="15">
      <c r="A114" s="86" t="s">
        <v>125</v>
      </c>
      <c r="B114" s="87">
        <f>'Be'!A174</f>
        <v>0</v>
      </c>
      <c r="C114" s="88">
        <f>'Be'!B174</f>
        <v>0</v>
      </c>
      <c r="D114" s="89">
        <f>'Be'!C174</f>
        <v>0</v>
      </c>
      <c r="E114" s="90">
        <f>'Be'!D174</f>
        <v>0</v>
      </c>
      <c r="F114" s="91">
        <f>'Be'!E174</f>
        <v>0</v>
      </c>
      <c r="G114" s="90">
        <f>'Be'!F174</f>
        <v>0</v>
      </c>
      <c r="H114" s="91">
        <f>'Be'!G174</f>
        <v>0</v>
      </c>
      <c r="I114" s="90">
        <f>'Be'!H174</f>
        <v>0</v>
      </c>
      <c r="J114" s="92">
        <f>'Be'!I174</f>
        <v>0</v>
      </c>
      <c r="K114" s="90">
        <f>'Be'!J174</f>
        <v>0</v>
      </c>
      <c r="L114" s="93">
        <f>'Be'!K174</f>
        <v>0</v>
      </c>
      <c r="M114" s="90">
        <f>'Be'!L174</f>
        <v>0</v>
      </c>
      <c r="N114" s="94">
        <f>'Be'!M174</f>
        <v>0</v>
      </c>
      <c r="O114" s="95"/>
      <c r="P114" s="96">
        <f>'Be'!A167</f>
        <v>0</v>
      </c>
    </row>
    <row r="115" spans="1:16" ht="15">
      <c r="A115" s="97" t="s">
        <v>126</v>
      </c>
      <c r="B115" s="87">
        <f>'Be'!A179</f>
        <v>0</v>
      </c>
      <c r="C115" s="88">
        <f>'Be'!B179</f>
        <v>0</v>
      </c>
      <c r="D115" s="89">
        <f>'Be'!C179</f>
        <v>0</v>
      </c>
      <c r="E115" s="90">
        <f>'Be'!D179</f>
        <v>0</v>
      </c>
      <c r="F115" s="91">
        <f>'Be'!E179</f>
        <v>0</v>
      </c>
      <c r="G115" s="90">
        <f>'Be'!F179</f>
        <v>0</v>
      </c>
      <c r="H115" s="91">
        <f>'Be'!G179</f>
        <v>0</v>
      </c>
      <c r="I115" s="90">
        <f>'Be'!H179</f>
        <v>0</v>
      </c>
      <c r="J115" s="92">
        <f>'Be'!I179</f>
        <v>0</v>
      </c>
      <c r="K115" s="90">
        <f>'Be'!J179</f>
        <v>0</v>
      </c>
      <c r="L115" s="93">
        <f>'Be'!K179</f>
        <v>0</v>
      </c>
      <c r="M115" s="90">
        <f>'Be'!L179</f>
        <v>0</v>
      </c>
      <c r="N115" s="94">
        <f>'Be'!M179</f>
        <v>0</v>
      </c>
      <c r="O115" s="95"/>
      <c r="P115" s="96">
        <f>'Be'!A177</f>
        <v>0</v>
      </c>
    </row>
    <row r="116" spans="1:16" ht="15">
      <c r="A116" s="86" t="s">
        <v>127</v>
      </c>
      <c r="B116" s="87">
        <f>'Be'!A180</f>
        <v>0</v>
      </c>
      <c r="C116" s="88">
        <f>'Be'!B180</f>
        <v>0</v>
      </c>
      <c r="D116" s="89">
        <f>'Be'!C180</f>
        <v>0</v>
      </c>
      <c r="E116" s="90">
        <f>'Be'!D180</f>
        <v>0</v>
      </c>
      <c r="F116" s="91">
        <f>'Be'!E180</f>
        <v>0</v>
      </c>
      <c r="G116" s="90">
        <f>'Be'!F180</f>
        <v>0</v>
      </c>
      <c r="H116" s="91">
        <f>'Be'!G180</f>
        <v>0</v>
      </c>
      <c r="I116" s="90">
        <f>'Be'!H180</f>
        <v>0</v>
      </c>
      <c r="J116" s="92">
        <f>'Be'!I180</f>
        <v>0</v>
      </c>
      <c r="K116" s="90">
        <f>'Be'!J180</f>
        <v>0</v>
      </c>
      <c r="L116" s="93">
        <f>'Be'!K180</f>
        <v>0</v>
      </c>
      <c r="M116" s="90">
        <f>'Be'!L180</f>
        <v>0</v>
      </c>
      <c r="N116" s="94">
        <f>'Be'!M180</f>
        <v>0</v>
      </c>
      <c r="O116" s="95"/>
      <c r="P116" s="96">
        <f>'Be'!A177</f>
        <v>0</v>
      </c>
    </row>
    <row r="117" spans="1:16" ht="15">
      <c r="A117" s="97" t="s">
        <v>128</v>
      </c>
      <c r="B117" s="87">
        <f>'Be'!A181</f>
        <v>0</v>
      </c>
      <c r="C117" s="88">
        <f>'Be'!B181</f>
        <v>0</v>
      </c>
      <c r="D117" s="89">
        <f>'Be'!C181</f>
        <v>0</v>
      </c>
      <c r="E117" s="90">
        <f>'Be'!D181</f>
        <v>0</v>
      </c>
      <c r="F117" s="91">
        <f>'Be'!E181</f>
        <v>0</v>
      </c>
      <c r="G117" s="90">
        <f>'Be'!F181</f>
        <v>0</v>
      </c>
      <c r="H117" s="91">
        <f>'Be'!G181</f>
        <v>0</v>
      </c>
      <c r="I117" s="90">
        <f>'Be'!H181</f>
        <v>0</v>
      </c>
      <c r="J117" s="92">
        <f>'Be'!I181</f>
        <v>0</v>
      </c>
      <c r="K117" s="90">
        <f>'Be'!J181</f>
        <v>0</v>
      </c>
      <c r="L117" s="93">
        <f>'Be'!K181</f>
        <v>0</v>
      </c>
      <c r="M117" s="90">
        <f>'Be'!L181</f>
        <v>0</v>
      </c>
      <c r="N117" s="94">
        <f>'Be'!M181</f>
        <v>0</v>
      </c>
      <c r="O117" s="95"/>
      <c r="P117" s="96">
        <f>'Be'!A177</f>
        <v>0</v>
      </c>
    </row>
    <row r="118" spans="1:16" ht="15">
      <c r="A118" s="86" t="s">
        <v>129</v>
      </c>
      <c r="B118" s="87">
        <f>'Be'!A182</f>
        <v>0</v>
      </c>
      <c r="C118" s="88">
        <f>'Be'!B182</f>
        <v>0</v>
      </c>
      <c r="D118" s="89">
        <f>'Be'!C182</f>
        <v>0</v>
      </c>
      <c r="E118" s="90">
        <f>'Be'!D182</f>
        <v>0</v>
      </c>
      <c r="F118" s="91">
        <f>'Be'!E182</f>
        <v>0</v>
      </c>
      <c r="G118" s="90">
        <f>'Be'!F182</f>
        <v>0</v>
      </c>
      <c r="H118" s="91">
        <f>'Be'!G182</f>
        <v>0</v>
      </c>
      <c r="I118" s="90">
        <f>'Be'!H182</f>
        <v>0</v>
      </c>
      <c r="J118" s="92">
        <f>'Be'!I182</f>
        <v>0</v>
      </c>
      <c r="K118" s="90">
        <f>'Be'!J182</f>
        <v>0</v>
      </c>
      <c r="L118" s="93">
        <f>'Be'!K182</f>
        <v>0</v>
      </c>
      <c r="M118" s="90">
        <f>'Be'!L182</f>
        <v>0</v>
      </c>
      <c r="N118" s="94">
        <f>'Be'!M182</f>
        <v>0</v>
      </c>
      <c r="O118" s="95"/>
      <c r="P118" s="96">
        <f>'Be'!A177</f>
        <v>0</v>
      </c>
    </row>
    <row r="119" spans="1:16" ht="15">
      <c r="A119" s="97" t="s">
        <v>130</v>
      </c>
      <c r="B119" s="87">
        <f>'Be'!A183</f>
        <v>0</v>
      </c>
      <c r="C119" s="88">
        <f>'Be'!B183</f>
        <v>0</v>
      </c>
      <c r="D119" s="89">
        <f>'Be'!C183</f>
        <v>0</v>
      </c>
      <c r="E119" s="90">
        <f>'Be'!D183</f>
        <v>0</v>
      </c>
      <c r="F119" s="91">
        <f>'Be'!E183</f>
        <v>0</v>
      </c>
      <c r="G119" s="90">
        <f>'Be'!F183</f>
        <v>0</v>
      </c>
      <c r="H119" s="91">
        <f>'Be'!G183</f>
        <v>0</v>
      </c>
      <c r="I119" s="90">
        <f>'Be'!H183</f>
        <v>0</v>
      </c>
      <c r="J119" s="92">
        <f>'Be'!I183</f>
        <v>0</v>
      </c>
      <c r="K119" s="90">
        <f>'Be'!J183</f>
        <v>0</v>
      </c>
      <c r="L119" s="93">
        <f>'Be'!K183</f>
        <v>0</v>
      </c>
      <c r="M119" s="90">
        <f>'Be'!L183</f>
        <v>0</v>
      </c>
      <c r="N119" s="94">
        <f>'Be'!M183</f>
        <v>0</v>
      </c>
      <c r="O119" s="95"/>
      <c r="P119" s="96">
        <f>'Be'!A177</f>
        <v>0</v>
      </c>
    </row>
    <row r="120" spans="1:16" ht="15">
      <c r="A120" s="86" t="s">
        <v>131</v>
      </c>
      <c r="B120" s="87">
        <f>'Be'!A184</f>
        <v>0</v>
      </c>
      <c r="C120" s="88">
        <f>'Be'!B184</f>
        <v>0</v>
      </c>
      <c r="D120" s="89">
        <f>'Be'!C184</f>
        <v>0</v>
      </c>
      <c r="E120" s="90">
        <f>'Be'!D184</f>
        <v>0</v>
      </c>
      <c r="F120" s="91">
        <f>'Be'!E184</f>
        <v>0</v>
      </c>
      <c r="G120" s="90">
        <f>'Be'!F184</f>
        <v>0</v>
      </c>
      <c r="H120" s="91">
        <f>'Be'!G184</f>
        <v>0</v>
      </c>
      <c r="I120" s="90">
        <f>'Be'!H184</f>
        <v>0</v>
      </c>
      <c r="J120" s="92">
        <f>'Be'!I184</f>
        <v>0</v>
      </c>
      <c r="K120" s="90">
        <f>'Be'!J184</f>
        <v>0</v>
      </c>
      <c r="L120" s="93">
        <f>'Be'!K184</f>
        <v>0</v>
      </c>
      <c r="M120" s="90">
        <f>'Be'!L184</f>
        <v>0</v>
      </c>
      <c r="N120" s="94">
        <f>'Be'!M184</f>
        <v>0</v>
      </c>
      <c r="O120" s="95"/>
      <c r="P120" s="96">
        <f>'Be'!A177</f>
        <v>0</v>
      </c>
    </row>
    <row r="121" spans="1:16" ht="15">
      <c r="A121" s="97" t="s">
        <v>132</v>
      </c>
      <c r="B121" s="87">
        <f>'Be'!A189</f>
        <v>0</v>
      </c>
      <c r="C121" s="88">
        <f>'Be'!B189</f>
        <v>0</v>
      </c>
      <c r="D121" s="89">
        <f>'Be'!C189</f>
        <v>0</v>
      </c>
      <c r="E121" s="90">
        <f>'Be'!D189</f>
        <v>0</v>
      </c>
      <c r="F121" s="91">
        <f>'Be'!E189</f>
        <v>0</v>
      </c>
      <c r="G121" s="90">
        <f>'Be'!F189</f>
        <v>0</v>
      </c>
      <c r="H121" s="91">
        <f>'Be'!G189</f>
        <v>0</v>
      </c>
      <c r="I121" s="90">
        <f>'Be'!H189</f>
        <v>0</v>
      </c>
      <c r="J121" s="92">
        <f>'Be'!I189</f>
        <v>0</v>
      </c>
      <c r="K121" s="90">
        <f>'Be'!J189</f>
        <v>0</v>
      </c>
      <c r="L121" s="93">
        <f>'Be'!K189</f>
        <v>0</v>
      </c>
      <c r="M121" s="90">
        <f>'Be'!L189</f>
        <v>0</v>
      </c>
      <c r="N121" s="94">
        <f>'Be'!M189</f>
        <v>0</v>
      </c>
      <c r="O121" s="95"/>
      <c r="P121" s="96">
        <f>'Be'!A187</f>
        <v>0</v>
      </c>
    </row>
    <row r="122" spans="1:16" ht="15">
      <c r="A122" s="86" t="s">
        <v>133</v>
      </c>
      <c r="B122" s="87">
        <f>'Be'!A190</f>
        <v>0</v>
      </c>
      <c r="C122" s="88">
        <f>'Be'!B190</f>
        <v>0</v>
      </c>
      <c r="D122" s="89">
        <f>'Be'!C190</f>
        <v>0</v>
      </c>
      <c r="E122" s="90">
        <f>'Be'!D190</f>
        <v>0</v>
      </c>
      <c r="F122" s="91">
        <f>'Be'!E190</f>
        <v>0</v>
      </c>
      <c r="G122" s="90">
        <f>'Be'!F190</f>
        <v>0</v>
      </c>
      <c r="H122" s="91">
        <f>'Be'!G190</f>
        <v>0</v>
      </c>
      <c r="I122" s="90">
        <f>'Be'!H190</f>
        <v>0</v>
      </c>
      <c r="J122" s="92">
        <f>'Be'!I190</f>
        <v>0</v>
      </c>
      <c r="K122" s="90">
        <f>'Be'!J190</f>
        <v>0</v>
      </c>
      <c r="L122" s="93">
        <f>'Be'!K190</f>
        <v>0</v>
      </c>
      <c r="M122" s="90">
        <f>'Be'!L190</f>
        <v>0</v>
      </c>
      <c r="N122" s="94">
        <f>'Be'!M190</f>
        <v>0</v>
      </c>
      <c r="O122" s="95"/>
      <c r="P122" s="96">
        <f>'Be'!A187</f>
        <v>0</v>
      </c>
    </row>
    <row r="123" spans="1:16" ht="15">
      <c r="A123" s="97" t="s">
        <v>134</v>
      </c>
      <c r="B123" s="87">
        <f>'Be'!A191</f>
        <v>0</v>
      </c>
      <c r="C123" s="88">
        <f>'Be'!B191</f>
        <v>0</v>
      </c>
      <c r="D123" s="89">
        <f>'Be'!C191</f>
        <v>0</v>
      </c>
      <c r="E123" s="90">
        <f>'Be'!D191</f>
        <v>0</v>
      </c>
      <c r="F123" s="91">
        <f>'Be'!E191</f>
        <v>0</v>
      </c>
      <c r="G123" s="90">
        <f>'Be'!F191</f>
        <v>0</v>
      </c>
      <c r="H123" s="91">
        <f>'Be'!G191</f>
        <v>0</v>
      </c>
      <c r="I123" s="90">
        <f>'Be'!H191</f>
        <v>0</v>
      </c>
      <c r="J123" s="92">
        <f>'Be'!I191</f>
        <v>0</v>
      </c>
      <c r="K123" s="90">
        <f>'Be'!J191</f>
        <v>0</v>
      </c>
      <c r="L123" s="93">
        <f>'Be'!K191</f>
        <v>0</v>
      </c>
      <c r="M123" s="90">
        <f>'Be'!L191</f>
        <v>0</v>
      </c>
      <c r="N123" s="94">
        <f>'Be'!M191</f>
        <v>0</v>
      </c>
      <c r="O123" s="95"/>
      <c r="P123" s="96">
        <f>'Be'!A187</f>
        <v>0</v>
      </c>
    </row>
    <row r="124" spans="1:16" ht="15">
      <c r="A124" s="86" t="s">
        <v>135</v>
      </c>
      <c r="B124" s="87">
        <f>'Be'!A192</f>
        <v>0</v>
      </c>
      <c r="C124" s="88">
        <f>'Be'!B192</f>
        <v>0</v>
      </c>
      <c r="D124" s="89">
        <f>'Be'!C192</f>
        <v>0</v>
      </c>
      <c r="E124" s="90">
        <f>'Be'!D192</f>
        <v>0</v>
      </c>
      <c r="F124" s="91">
        <f>'Be'!E192</f>
        <v>0</v>
      </c>
      <c r="G124" s="90">
        <f>'Be'!F192</f>
        <v>0</v>
      </c>
      <c r="H124" s="91">
        <f>'Be'!G192</f>
        <v>0</v>
      </c>
      <c r="I124" s="90">
        <f>'Be'!H192</f>
        <v>0</v>
      </c>
      <c r="J124" s="92">
        <f>'Be'!I192</f>
        <v>0</v>
      </c>
      <c r="K124" s="90">
        <f>'Be'!J192</f>
        <v>0</v>
      </c>
      <c r="L124" s="93">
        <f>'Be'!K192</f>
        <v>0</v>
      </c>
      <c r="M124" s="90">
        <f>'Be'!L192</f>
        <v>0</v>
      </c>
      <c r="N124" s="94">
        <f>'Be'!M192</f>
        <v>0</v>
      </c>
      <c r="O124" s="95"/>
      <c r="P124" s="96">
        <f>'Be'!A187</f>
        <v>0</v>
      </c>
    </row>
    <row r="125" spans="1:16" ht="15">
      <c r="A125" s="97" t="s">
        <v>136</v>
      </c>
      <c r="B125" s="87">
        <f>'Be'!A193</f>
        <v>0</v>
      </c>
      <c r="C125" s="88">
        <f>'Be'!B193</f>
        <v>0</v>
      </c>
      <c r="D125" s="89">
        <f>'Be'!C193</f>
        <v>0</v>
      </c>
      <c r="E125" s="90">
        <f>'Be'!D193</f>
        <v>0</v>
      </c>
      <c r="F125" s="91">
        <f>'Be'!E193</f>
        <v>0</v>
      </c>
      <c r="G125" s="90">
        <f>'Be'!F193</f>
        <v>0</v>
      </c>
      <c r="H125" s="91">
        <f>'Be'!G193</f>
        <v>0</v>
      </c>
      <c r="I125" s="90">
        <f>'Be'!H193</f>
        <v>0</v>
      </c>
      <c r="J125" s="92">
        <f>'Be'!I193</f>
        <v>0</v>
      </c>
      <c r="K125" s="90">
        <f>'Be'!J193</f>
        <v>0</v>
      </c>
      <c r="L125" s="93">
        <f>'Be'!K193</f>
        <v>0</v>
      </c>
      <c r="M125" s="90">
        <f>'Be'!L193</f>
        <v>0</v>
      </c>
      <c r="N125" s="94">
        <f>'Be'!M193</f>
        <v>0</v>
      </c>
      <c r="O125" s="95"/>
      <c r="P125" s="96">
        <f>'Be'!A187</f>
        <v>0</v>
      </c>
    </row>
    <row r="126" spans="1:16" ht="15">
      <c r="A126" s="86" t="s">
        <v>137</v>
      </c>
      <c r="B126" s="87">
        <f>'Be'!A194</f>
        <v>0</v>
      </c>
      <c r="C126" s="88">
        <f>'Be'!B194</f>
        <v>0</v>
      </c>
      <c r="D126" s="89">
        <f>'Be'!C194</f>
        <v>0</v>
      </c>
      <c r="E126" s="90">
        <f>'Be'!D194</f>
        <v>0</v>
      </c>
      <c r="F126" s="91">
        <f>'Be'!E194</f>
        <v>0</v>
      </c>
      <c r="G126" s="90">
        <f>'Be'!F194</f>
        <v>0</v>
      </c>
      <c r="H126" s="91">
        <f>'Be'!G194</f>
        <v>0</v>
      </c>
      <c r="I126" s="90">
        <f>'Be'!H194</f>
        <v>0</v>
      </c>
      <c r="J126" s="92">
        <f>'Be'!I194</f>
        <v>0</v>
      </c>
      <c r="K126" s="90">
        <f>'Be'!J194</f>
        <v>0</v>
      </c>
      <c r="L126" s="93">
        <f>'Be'!K194</f>
        <v>0</v>
      </c>
      <c r="M126" s="90">
        <f>'Be'!L194</f>
        <v>0</v>
      </c>
      <c r="N126" s="94">
        <f>'Be'!M194</f>
        <v>0</v>
      </c>
      <c r="O126" s="95"/>
      <c r="P126" s="96">
        <f>'Be'!A187</f>
        <v>0</v>
      </c>
    </row>
    <row r="127" spans="1:16" ht="15">
      <c r="A127" s="97" t="s">
        <v>138</v>
      </c>
      <c r="B127" s="87">
        <f>'Be'!A199</f>
        <v>0</v>
      </c>
      <c r="C127" s="88">
        <f>'Be'!B199</f>
        <v>0</v>
      </c>
      <c r="D127" s="89">
        <f>'Be'!C199</f>
        <v>0</v>
      </c>
      <c r="E127" s="90">
        <f>'Be'!D199</f>
        <v>0</v>
      </c>
      <c r="F127" s="91">
        <f>'Be'!E199</f>
        <v>0</v>
      </c>
      <c r="G127" s="90">
        <f>'Be'!F199</f>
        <v>0</v>
      </c>
      <c r="H127" s="91">
        <f>'Be'!G199</f>
        <v>0</v>
      </c>
      <c r="I127" s="90">
        <f>'Be'!H199</f>
        <v>0</v>
      </c>
      <c r="J127" s="92">
        <f>'Be'!I199</f>
        <v>0</v>
      </c>
      <c r="K127" s="90">
        <f>'Be'!J199</f>
        <v>0</v>
      </c>
      <c r="L127" s="93">
        <f>'Be'!K199</f>
        <v>0</v>
      </c>
      <c r="M127" s="90">
        <f>'Be'!L199</f>
        <v>0</v>
      </c>
      <c r="N127" s="94">
        <f>'Be'!M199</f>
        <v>0</v>
      </c>
      <c r="O127" s="95"/>
      <c r="P127" s="96">
        <f>'Be'!A197</f>
        <v>0</v>
      </c>
    </row>
    <row r="128" spans="1:16" ht="15">
      <c r="A128" s="86" t="s">
        <v>139</v>
      </c>
      <c r="B128" s="87">
        <f>'Be'!A200</f>
        <v>0</v>
      </c>
      <c r="C128" s="88">
        <f>'Be'!B200</f>
        <v>0</v>
      </c>
      <c r="D128" s="89">
        <f>'Be'!C200</f>
        <v>0</v>
      </c>
      <c r="E128" s="90">
        <f>'Be'!D200</f>
        <v>0</v>
      </c>
      <c r="F128" s="91">
        <f>'Be'!E200</f>
        <v>0</v>
      </c>
      <c r="G128" s="90">
        <f>'Be'!F200</f>
        <v>0</v>
      </c>
      <c r="H128" s="91">
        <f>'Be'!G200</f>
        <v>0</v>
      </c>
      <c r="I128" s="90">
        <f>'Be'!H200</f>
        <v>0</v>
      </c>
      <c r="J128" s="92">
        <f>'Be'!I200</f>
        <v>0</v>
      </c>
      <c r="K128" s="90">
        <f>'Be'!J200</f>
        <v>0</v>
      </c>
      <c r="L128" s="93">
        <f>'Be'!K200</f>
        <v>0</v>
      </c>
      <c r="M128" s="90">
        <f>'Be'!L200</f>
        <v>0</v>
      </c>
      <c r="N128" s="94">
        <f>'Be'!M200</f>
        <v>0</v>
      </c>
      <c r="O128" s="95"/>
      <c r="P128" s="96">
        <f>'Be'!A197</f>
        <v>0</v>
      </c>
    </row>
    <row r="129" spans="1:16" ht="15">
      <c r="A129" s="97" t="s">
        <v>140</v>
      </c>
      <c r="B129" s="87">
        <f>'Be'!A201</f>
        <v>0</v>
      </c>
      <c r="C129" s="88">
        <f>'Be'!B201</f>
        <v>0</v>
      </c>
      <c r="D129" s="89">
        <f>'Be'!C201</f>
        <v>0</v>
      </c>
      <c r="E129" s="90">
        <f>'Be'!D201</f>
        <v>0</v>
      </c>
      <c r="F129" s="91">
        <f>'Be'!E201</f>
        <v>0</v>
      </c>
      <c r="G129" s="90">
        <f>'Be'!F201</f>
        <v>0</v>
      </c>
      <c r="H129" s="91">
        <f>'Be'!G201</f>
        <v>0</v>
      </c>
      <c r="I129" s="90">
        <f>'Be'!H201</f>
        <v>0</v>
      </c>
      <c r="J129" s="92">
        <f>'Be'!I201</f>
        <v>0</v>
      </c>
      <c r="K129" s="90">
        <f>'Be'!J201</f>
        <v>0</v>
      </c>
      <c r="L129" s="93">
        <f>'Be'!K201</f>
        <v>0</v>
      </c>
      <c r="M129" s="90">
        <f>'Be'!L201</f>
        <v>0</v>
      </c>
      <c r="N129" s="94">
        <f>'Be'!M201</f>
        <v>0</v>
      </c>
      <c r="O129" s="95"/>
      <c r="P129" s="96">
        <f>'Be'!A197</f>
        <v>0</v>
      </c>
    </row>
    <row r="130" spans="1:16" ht="15">
      <c r="A130" s="86" t="s">
        <v>141</v>
      </c>
      <c r="B130" s="87">
        <f>'Be'!A202</f>
        <v>0</v>
      </c>
      <c r="C130" s="88">
        <f>'Be'!B202</f>
        <v>0</v>
      </c>
      <c r="D130" s="89">
        <f>'Be'!C202</f>
        <v>0</v>
      </c>
      <c r="E130" s="90">
        <f>'Be'!D202</f>
        <v>0</v>
      </c>
      <c r="F130" s="91">
        <f>'Be'!E202</f>
        <v>0</v>
      </c>
      <c r="G130" s="90">
        <f>'Be'!F202</f>
        <v>0</v>
      </c>
      <c r="H130" s="91">
        <f>'Be'!G202</f>
        <v>0</v>
      </c>
      <c r="I130" s="90">
        <f>'Be'!H202</f>
        <v>0</v>
      </c>
      <c r="J130" s="92">
        <f>'Be'!I202</f>
        <v>0</v>
      </c>
      <c r="K130" s="90">
        <f>'Be'!J202</f>
        <v>0</v>
      </c>
      <c r="L130" s="93">
        <f>'Be'!K202</f>
        <v>0</v>
      </c>
      <c r="M130" s="90">
        <f>'Be'!L202</f>
        <v>0</v>
      </c>
      <c r="N130" s="94">
        <f>'Be'!M202</f>
        <v>0</v>
      </c>
      <c r="O130" s="95"/>
      <c r="P130" s="96">
        <f>'Be'!A197</f>
        <v>0</v>
      </c>
    </row>
    <row r="131" spans="1:16" ht="15">
      <c r="A131" s="97" t="s">
        <v>142</v>
      </c>
      <c r="B131" s="87">
        <f>'Be'!A203</f>
        <v>0</v>
      </c>
      <c r="C131" s="88">
        <f>'Be'!B203</f>
        <v>0</v>
      </c>
      <c r="D131" s="89">
        <f>'Be'!C203</f>
        <v>0</v>
      </c>
      <c r="E131" s="90">
        <f>'Be'!D203</f>
        <v>0</v>
      </c>
      <c r="F131" s="91">
        <f>'Be'!E203</f>
        <v>0</v>
      </c>
      <c r="G131" s="90">
        <f>'Be'!F203</f>
        <v>0</v>
      </c>
      <c r="H131" s="91">
        <f>'Be'!G203</f>
        <v>0</v>
      </c>
      <c r="I131" s="90">
        <f>'Be'!H203</f>
        <v>0</v>
      </c>
      <c r="J131" s="92">
        <f>'Be'!I203</f>
        <v>0</v>
      </c>
      <c r="K131" s="90">
        <f>'Be'!J203</f>
        <v>0</v>
      </c>
      <c r="L131" s="93">
        <f>'Be'!K203</f>
        <v>0</v>
      </c>
      <c r="M131" s="90">
        <f>'Be'!L203</f>
        <v>0</v>
      </c>
      <c r="N131" s="94">
        <f>'Be'!M203</f>
        <v>0</v>
      </c>
      <c r="O131" s="95"/>
      <c r="P131" s="96">
        <f>'Be'!A197</f>
        <v>0</v>
      </c>
    </row>
    <row r="132" spans="1:16" ht="15">
      <c r="A132" s="86" t="s">
        <v>143</v>
      </c>
      <c r="B132" s="87">
        <f>'Be'!A204</f>
        <v>0</v>
      </c>
      <c r="C132" s="88">
        <f>'Be'!B204</f>
        <v>0</v>
      </c>
      <c r="D132" s="89">
        <f>'Be'!C204</f>
        <v>0</v>
      </c>
      <c r="E132" s="90">
        <f>'Be'!D204</f>
        <v>0</v>
      </c>
      <c r="F132" s="91">
        <f>'Be'!E204</f>
        <v>0</v>
      </c>
      <c r="G132" s="90">
        <f>'Be'!F204</f>
        <v>0</v>
      </c>
      <c r="H132" s="91">
        <f>'Be'!G204</f>
        <v>0</v>
      </c>
      <c r="I132" s="90">
        <f>'Be'!H204</f>
        <v>0</v>
      </c>
      <c r="J132" s="92">
        <f>'Be'!I204</f>
        <v>0</v>
      </c>
      <c r="K132" s="90">
        <f>'Be'!J204</f>
        <v>0</v>
      </c>
      <c r="L132" s="93">
        <f>'Be'!K204</f>
        <v>0</v>
      </c>
      <c r="M132" s="90">
        <f>'Be'!L204</f>
        <v>0</v>
      </c>
      <c r="N132" s="94">
        <f>'Be'!M204</f>
        <v>0</v>
      </c>
      <c r="O132" s="95"/>
      <c r="P132" s="96">
        <f>'Be'!A197</f>
        <v>0</v>
      </c>
    </row>
    <row r="133" spans="1:16" ht="15">
      <c r="A133" s="97" t="s">
        <v>144</v>
      </c>
      <c r="B133" s="87">
        <f>'Be'!A209</f>
        <v>0</v>
      </c>
      <c r="C133" s="88">
        <f>'Be'!B209</f>
        <v>0</v>
      </c>
      <c r="D133" s="89">
        <f>'Be'!C209</f>
        <v>0</v>
      </c>
      <c r="E133" s="90">
        <f>'Be'!D209</f>
        <v>0</v>
      </c>
      <c r="F133" s="91">
        <f>'Be'!E209</f>
        <v>0</v>
      </c>
      <c r="G133" s="90">
        <f>'Be'!F209</f>
        <v>0</v>
      </c>
      <c r="H133" s="91">
        <f>'Be'!G209</f>
        <v>0</v>
      </c>
      <c r="I133" s="90">
        <f>'Be'!H209</f>
        <v>0</v>
      </c>
      <c r="J133" s="92">
        <f>'Be'!I209</f>
        <v>0</v>
      </c>
      <c r="K133" s="90">
        <f>'Be'!J209</f>
        <v>0</v>
      </c>
      <c r="L133" s="93">
        <f>'Be'!K209</f>
        <v>0</v>
      </c>
      <c r="M133" s="90">
        <f>'Be'!L209</f>
        <v>0</v>
      </c>
      <c r="N133" s="94">
        <f>'Be'!M209</f>
        <v>0</v>
      </c>
      <c r="O133" s="95"/>
      <c r="P133" s="96">
        <f>'Be'!A207</f>
        <v>0</v>
      </c>
    </row>
    <row r="134" spans="1:16" ht="15">
      <c r="A134" s="86" t="s">
        <v>145</v>
      </c>
      <c r="B134" s="87">
        <f>'Be'!A210</f>
        <v>0</v>
      </c>
      <c r="C134" s="88">
        <f>'Be'!B210</f>
        <v>0</v>
      </c>
      <c r="D134" s="89">
        <f>'Be'!C210</f>
        <v>0</v>
      </c>
      <c r="E134" s="90">
        <f>'Be'!D210</f>
        <v>0</v>
      </c>
      <c r="F134" s="91">
        <f>'Be'!E210</f>
        <v>0</v>
      </c>
      <c r="G134" s="90">
        <f>'Be'!F210</f>
        <v>0</v>
      </c>
      <c r="H134" s="91">
        <f>'Be'!G210</f>
        <v>0</v>
      </c>
      <c r="I134" s="90">
        <f>'Be'!H210</f>
        <v>0</v>
      </c>
      <c r="J134" s="92">
        <f>'Be'!I210</f>
        <v>0</v>
      </c>
      <c r="K134" s="90">
        <f>'Be'!J210</f>
        <v>0</v>
      </c>
      <c r="L134" s="93">
        <f>'Be'!K210</f>
        <v>0</v>
      </c>
      <c r="M134" s="90">
        <f>'Be'!L210</f>
        <v>0</v>
      </c>
      <c r="N134" s="94">
        <f>'Be'!M210</f>
        <v>0</v>
      </c>
      <c r="O134" s="95"/>
      <c r="P134" s="96">
        <f>'Be'!A207</f>
        <v>0</v>
      </c>
    </row>
    <row r="135" spans="1:16" ht="15">
      <c r="A135" s="97" t="s">
        <v>146</v>
      </c>
      <c r="B135" s="87">
        <f>'Be'!A211</f>
        <v>0</v>
      </c>
      <c r="C135" s="88">
        <f>'Be'!B211</f>
        <v>0</v>
      </c>
      <c r="D135" s="89">
        <f>'Be'!C211</f>
        <v>0</v>
      </c>
      <c r="E135" s="90">
        <f>'Be'!D211</f>
        <v>0</v>
      </c>
      <c r="F135" s="91">
        <f>'Be'!E211</f>
        <v>0</v>
      </c>
      <c r="G135" s="90">
        <f>'Be'!F211</f>
        <v>0</v>
      </c>
      <c r="H135" s="91">
        <f>'Be'!G211</f>
        <v>0</v>
      </c>
      <c r="I135" s="90">
        <f>'Be'!H211</f>
        <v>0</v>
      </c>
      <c r="J135" s="92">
        <f>'Be'!I211</f>
        <v>0</v>
      </c>
      <c r="K135" s="90">
        <f>'Be'!J211</f>
        <v>0</v>
      </c>
      <c r="L135" s="93">
        <f>'Be'!K211</f>
        <v>0</v>
      </c>
      <c r="M135" s="90">
        <f>'Be'!L211</f>
        <v>0</v>
      </c>
      <c r="N135" s="94">
        <f>'Be'!M211</f>
        <v>0</v>
      </c>
      <c r="O135" s="95"/>
      <c r="P135" s="96">
        <f>'Be'!A207</f>
        <v>0</v>
      </c>
    </row>
    <row r="136" spans="1:16" ht="15">
      <c r="A136" s="86" t="s">
        <v>147</v>
      </c>
      <c r="B136" s="87">
        <f>'Be'!A212</f>
        <v>0</v>
      </c>
      <c r="C136" s="88">
        <f>'Be'!B212</f>
        <v>0</v>
      </c>
      <c r="D136" s="89">
        <f>'Be'!C212</f>
        <v>0</v>
      </c>
      <c r="E136" s="90">
        <f>'Be'!D212</f>
        <v>0</v>
      </c>
      <c r="F136" s="91">
        <f>'Be'!E212</f>
        <v>0</v>
      </c>
      <c r="G136" s="90">
        <f>'Be'!F212</f>
        <v>0</v>
      </c>
      <c r="H136" s="91">
        <f>'Be'!G212</f>
        <v>0</v>
      </c>
      <c r="I136" s="90">
        <f>'Be'!H212</f>
        <v>0</v>
      </c>
      <c r="J136" s="92">
        <f>'Be'!I212</f>
        <v>0</v>
      </c>
      <c r="K136" s="90">
        <f>'Be'!J212</f>
        <v>0</v>
      </c>
      <c r="L136" s="93">
        <f>'Be'!K212</f>
        <v>0</v>
      </c>
      <c r="M136" s="90">
        <f>'Be'!L212</f>
        <v>0</v>
      </c>
      <c r="N136" s="94">
        <f>'Be'!M212</f>
        <v>0</v>
      </c>
      <c r="O136" s="95"/>
      <c r="P136" s="96">
        <f>'Be'!A207</f>
        <v>0</v>
      </c>
    </row>
    <row r="137" spans="1:16" ht="15">
      <c r="A137" s="97" t="s">
        <v>148</v>
      </c>
      <c r="B137" s="87">
        <f>'Be'!A213</f>
        <v>0</v>
      </c>
      <c r="C137" s="88">
        <f>'Be'!B213</f>
        <v>0</v>
      </c>
      <c r="D137" s="89">
        <f>'Be'!C213</f>
        <v>0</v>
      </c>
      <c r="E137" s="90">
        <f>'Be'!D213</f>
        <v>0</v>
      </c>
      <c r="F137" s="91">
        <f>'Be'!E213</f>
        <v>0</v>
      </c>
      <c r="G137" s="90">
        <f>'Be'!F213</f>
        <v>0</v>
      </c>
      <c r="H137" s="91">
        <f>'Be'!G213</f>
        <v>0</v>
      </c>
      <c r="I137" s="90">
        <f>'Be'!H213</f>
        <v>0</v>
      </c>
      <c r="J137" s="92">
        <f>'Be'!I213</f>
        <v>0</v>
      </c>
      <c r="K137" s="90">
        <f>'Be'!J213</f>
        <v>0</v>
      </c>
      <c r="L137" s="93">
        <f>'Be'!K213</f>
        <v>0</v>
      </c>
      <c r="M137" s="90">
        <f>'Be'!L213</f>
        <v>0</v>
      </c>
      <c r="N137" s="94">
        <f>'Be'!M213</f>
        <v>0</v>
      </c>
      <c r="O137" s="95"/>
      <c r="P137" s="96">
        <f>'Be'!A207</f>
        <v>0</v>
      </c>
    </row>
    <row r="138" spans="1:16" ht="15">
      <c r="A138" s="86" t="s">
        <v>149</v>
      </c>
      <c r="B138" s="87">
        <f>'Be'!A214</f>
        <v>0</v>
      </c>
      <c r="C138" s="88">
        <f>'Be'!B214</f>
        <v>0</v>
      </c>
      <c r="D138" s="89">
        <f>'Be'!C214</f>
        <v>0</v>
      </c>
      <c r="E138" s="90">
        <f>'Be'!D214</f>
        <v>0</v>
      </c>
      <c r="F138" s="91">
        <f>'Be'!E214</f>
        <v>0</v>
      </c>
      <c r="G138" s="90">
        <f>'Be'!F214</f>
        <v>0</v>
      </c>
      <c r="H138" s="91">
        <f>'Be'!G214</f>
        <v>0</v>
      </c>
      <c r="I138" s="90">
        <f>'Be'!H214</f>
        <v>0</v>
      </c>
      <c r="J138" s="92">
        <f>'Be'!I214</f>
        <v>0</v>
      </c>
      <c r="K138" s="90">
        <f>'Be'!J214</f>
        <v>0</v>
      </c>
      <c r="L138" s="93">
        <f>'Be'!K214</f>
        <v>0</v>
      </c>
      <c r="M138" s="90">
        <f>'Be'!L214</f>
        <v>0</v>
      </c>
      <c r="N138" s="94">
        <f>'Be'!M214</f>
        <v>0</v>
      </c>
      <c r="O138" s="95"/>
      <c r="P138" s="96">
        <f>'Be'!A207</f>
        <v>0</v>
      </c>
    </row>
    <row r="139" spans="1:16" ht="15">
      <c r="A139" s="97" t="s">
        <v>150</v>
      </c>
      <c r="B139" s="87">
        <f>'Be'!A219</f>
        <v>0</v>
      </c>
      <c r="C139" s="88">
        <f>'Be'!B219</f>
        <v>0</v>
      </c>
      <c r="D139" s="89">
        <f>'Be'!C219</f>
        <v>0</v>
      </c>
      <c r="E139" s="90">
        <f>'Be'!D219</f>
        <v>0</v>
      </c>
      <c r="F139" s="91">
        <f>'Be'!E219</f>
        <v>0</v>
      </c>
      <c r="G139" s="90">
        <f>'Be'!F219</f>
        <v>0</v>
      </c>
      <c r="H139" s="91">
        <f>'Be'!G219</f>
        <v>0</v>
      </c>
      <c r="I139" s="90">
        <f>'Be'!H219</f>
        <v>0</v>
      </c>
      <c r="J139" s="92">
        <f>'Be'!I219</f>
        <v>0</v>
      </c>
      <c r="K139" s="90">
        <f>'Be'!J219</f>
        <v>0</v>
      </c>
      <c r="L139" s="93">
        <f>'Be'!K219</f>
        <v>0</v>
      </c>
      <c r="M139" s="90">
        <f>'Be'!L219</f>
        <v>0</v>
      </c>
      <c r="N139" s="94">
        <f>'Be'!M219</f>
        <v>0</v>
      </c>
      <c r="O139" s="95"/>
      <c r="P139" s="96">
        <f>'Be'!A217</f>
        <v>0</v>
      </c>
    </row>
    <row r="140" spans="1:16" ht="15">
      <c r="A140" s="86" t="s">
        <v>151</v>
      </c>
      <c r="B140" s="87">
        <f>'Be'!A220</f>
        <v>0</v>
      </c>
      <c r="C140" s="88">
        <f>'Be'!B220</f>
        <v>0</v>
      </c>
      <c r="D140" s="89">
        <f>'Be'!C220</f>
        <v>0</v>
      </c>
      <c r="E140" s="90">
        <f>'Be'!D220</f>
        <v>0</v>
      </c>
      <c r="F140" s="91">
        <f>'Be'!E220</f>
        <v>0</v>
      </c>
      <c r="G140" s="90">
        <f>'Be'!F220</f>
        <v>0</v>
      </c>
      <c r="H140" s="91">
        <f>'Be'!G220</f>
        <v>0</v>
      </c>
      <c r="I140" s="90">
        <f>'Be'!H220</f>
        <v>0</v>
      </c>
      <c r="J140" s="92">
        <f>'Be'!I220</f>
        <v>0</v>
      </c>
      <c r="K140" s="90">
        <f>'Be'!J220</f>
        <v>0</v>
      </c>
      <c r="L140" s="93">
        <f>'Be'!K220</f>
        <v>0</v>
      </c>
      <c r="M140" s="90">
        <f>'Be'!L220</f>
        <v>0</v>
      </c>
      <c r="N140" s="94">
        <f>'Be'!M220</f>
        <v>0</v>
      </c>
      <c r="O140" s="95"/>
      <c r="P140" s="96">
        <f>'Be'!A217</f>
        <v>0</v>
      </c>
    </row>
    <row r="141" spans="1:16" ht="15">
      <c r="A141" s="97" t="s">
        <v>152</v>
      </c>
      <c r="B141" s="87">
        <f>'Be'!A221</f>
        <v>0</v>
      </c>
      <c r="C141" s="88">
        <f>'Be'!B221</f>
        <v>0</v>
      </c>
      <c r="D141" s="89">
        <f>'Be'!C221</f>
        <v>0</v>
      </c>
      <c r="E141" s="90">
        <f>'Be'!D221</f>
        <v>0</v>
      </c>
      <c r="F141" s="91">
        <f>'Be'!E221</f>
        <v>0</v>
      </c>
      <c r="G141" s="90">
        <f>'Be'!F221</f>
        <v>0</v>
      </c>
      <c r="H141" s="91">
        <f>'Be'!G221</f>
        <v>0</v>
      </c>
      <c r="I141" s="90">
        <f>'Be'!H221</f>
        <v>0</v>
      </c>
      <c r="J141" s="92">
        <f>'Be'!I221</f>
        <v>0</v>
      </c>
      <c r="K141" s="90">
        <f>'Be'!J221</f>
        <v>0</v>
      </c>
      <c r="L141" s="93">
        <f>'Be'!K221</f>
        <v>0</v>
      </c>
      <c r="M141" s="90">
        <f>'Be'!L221</f>
        <v>0</v>
      </c>
      <c r="N141" s="94">
        <f>'Be'!M221</f>
        <v>0</v>
      </c>
      <c r="O141" s="95"/>
      <c r="P141" s="96">
        <f>'Be'!A217</f>
        <v>0</v>
      </c>
    </row>
    <row r="142" spans="1:16" ht="15">
      <c r="A142" s="86" t="s">
        <v>153</v>
      </c>
      <c r="B142" s="87">
        <f>'Be'!A222</f>
        <v>0</v>
      </c>
      <c r="C142" s="88">
        <f>'Be'!B222</f>
        <v>0</v>
      </c>
      <c r="D142" s="89">
        <f>'Be'!C222</f>
        <v>0</v>
      </c>
      <c r="E142" s="90">
        <f>'Be'!D222</f>
        <v>0</v>
      </c>
      <c r="F142" s="91">
        <f>'Be'!E222</f>
        <v>0</v>
      </c>
      <c r="G142" s="90">
        <f>'Be'!F222</f>
        <v>0</v>
      </c>
      <c r="H142" s="91">
        <f>'Be'!G222</f>
        <v>0</v>
      </c>
      <c r="I142" s="90">
        <f>'Be'!H222</f>
        <v>0</v>
      </c>
      <c r="J142" s="92">
        <f>'Be'!I222</f>
        <v>0</v>
      </c>
      <c r="K142" s="90">
        <f>'Be'!J222</f>
        <v>0</v>
      </c>
      <c r="L142" s="93">
        <f>'Be'!K222</f>
        <v>0</v>
      </c>
      <c r="M142" s="90">
        <f>'Be'!L222</f>
        <v>0</v>
      </c>
      <c r="N142" s="94">
        <f>'Be'!M222</f>
        <v>0</v>
      </c>
      <c r="O142" s="95"/>
      <c r="P142" s="96">
        <f>'Be'!A217</f>
        <v>0</v>
      </c>
    </row>
    <row r="143" spans="1:16" ht="15">
      <c r="A143" s="97" t="s">
        <v>154</v>
      </c>
      <c r="B143" s="87">
        <f>'Be'!A223</f>
        <v>0</v>
      </c>
      <c r="C143" s="88">
        <f>'Be'!B223</f>
        <v>0</v>
      </c>
      <c r="D143" s="89">
        <f>'Be'!C223</f>
        <v>0</v>
      </c>
      <c r="E143" s="90">
        <f>'Be'!D223</f>
        <v>0</v>
      </c>
      <c r="F143" s="91">
        <f>'Be'!E223</f>
        <v>0</v>
      </c>
      <c r="G143" s="90">
        <f>'Be'!F223</f>
        <v>0</v>
      </c>
      <c r="H143" s="91">
        <f>'Be'!G223</f>
        <v>0</v>
      </c>
      <c r="I143" s="90">
        <f>'Be'!H223</f>
        <v>0</v>
      </c>
      <c r="J143" s="92">
        <f>'Be'!I223</f>
        <v>0</v>
      </c>
      <c r="K143" s="90">
        <f>'Be'!J223</f>
        <v>0</v>
      </c>
      <c r="L143" s="93">
        <f>'Be'!K223</f>
        <v>0</v>
      </c>
      <c r="M143" s="90">
        <f>'Be'!L223</f>
        <v>0</v>
      </c>
      <c r="N143" s="94">
        <f>'Be'!M223</f>
        <v>0</v>
      </c>
      <c r="O143" s="95"/>
      <c r="P143" s="96">
        <f>'Be'!A217</f>
        <v>0</v>
      </c>
    </row>
    <row r="144" spans="1:16" ht="15">
      <c r="A144" s="86" t="s">
        <v>155</v>
      </c>
      <c r="B144" s="87">
        <f>'Be'!A224</f>
        <v>0</v>
      </c>
      <c r="C144" s="88">
        <f>'Be'!B224</f>
        <v>0</v>
      </c>
      <c r="D144" s="89">
        <f>'Be'!C224</f>
        <v>0</v>
      </c>
      <c r="E144" s="90">
        <f>'Be'!D224</f>
        <v>0</v>
      </c>
      <c r="F144" s="91">
        <f>'Be'!E224</f>
        <v>0</v>
      </c>
      <c r="G144" s="90">
        <f>'Be'!F224</f>
        <v>0</v>
      </c>
      <c r="H144" s="91">
        <f>'Be'!G224</f>
        <v>0</v>
      </c>
      <c r="I144" s="90">
        <f>'Be'!H224</f>
        <v>0</v>
      </c>
      <c r="J144" s="92">
        <f>'Be'!I224</f>
        <v>0</v>
      </c>
      <c r="K144" s="90">
        <f>'Be'!J224</f>
        <v>0</v>
      </c>
      <c r="L144" s="93">
        <f>'Be'!K224</f>
        <v>0</v>
      </c>
      <c r="M144" s="90">
        <f>'Be'!L224</f>
        <v>0</v>
      </c>
      <c r="N144" s="94">
        <f>'Be'!M224</f>
        <v>0</v>
      </c>
      <c r="O144" s="95"/>
      <c r="P144" s="96">
        <f>'Be'!A217</f>
        <v>0</v>
      </c>
    </row>
    <row r="145" spans="1:16" ht="15">
      <c r="A145" s="97" t="s">
        <v>156</v>
      </c>
      <c r="B145" s="87">
        <f>'Be'!A229</f>
        <v>0</v>
      </c>
      <c r="C145" s="88">
        <f>'Be'!B229</f>
        <v>0</v>
      </c>
      <c r="D145" s="89">
        <f>'Be'!C229</f>
        <v>0</v>
      </c>
      <c r="E145" s="90">
        <f>'Be'!D229</f>
        <v>0</v>
      </c>
      <c r="F145" s="91">
        <f>'Be'!E229</f>
        <v>0</v>
      </c>
      <c r="G145" s="90">
        <f>'Be'!F229</f>
        <v>0</v>
      </c>
      <c r="H145" s="91">
        <f>'Be'!G229</f>
        <v>0</v>
      </c>
      <c r="I145" s="90">
        <f>'Be'!H229</f>
        <v>0</v>
      </c>
      <c r="J145" s="92">
        <f>'Be'!I229</f>
        <v>0</v>
      </c>
      <c r="K145" s="90">
        <f>'Be'!J229</f>
        <v>0</v>
      </c>
      <c r="L145" s="93">
        <f>'Be'!K229</f>
        <v>0</v>
      </c>
      <c r="M145" s="90">
        <f>'Be'!L229</f>
        <v>0</v>
      </c>
      <c r="N145" s="94">
        <f>'Be'!M229</f>
        <v>0</v>
      </c>
      <c r="O145" s="95"/>
      <c r="P145" s="96">
        <f>'Be'!A227</f>
        <v>0</v>
      </c>
    </row>
    <row r="146" spans="1:16" ht="15">
      <c r="A146" s="86" t="s">
        <v>157</v>
      </c>
      <c r="B146" s="87">
        <f>'Be'!A230</f>
        <v>0</v>
      </c>
      <c r="C146" s="88">
        <f>'Be'!B230</f>
        <v>0</v>
      </c>
      <c r="D146" s="89">
        <f>'Be'!C230</f>
        <v>0</v>
      </c>
      <c r="E146" s="90">
        <f>'Be'!D230</f>
        <v>0</v>
      </c>
      <c r="F146" s="91">
        <f>'Be'!E230</f>
        <v>0</v>
      </c>
      <c r="G146" s="90">
        <f>'Be'!F230</f>
        <v>0</v>
      </c>
      <c r="H146" s="91">
        <f>'Be'!G230</f>
        <v>0</v>
      </c>
      <c r="I146" s="90">
        <f>'Be'!H230</f>
        <v>0</v>
      </c>
      <c r="J146" s="92">
        <f>'Be'!I230</f>
        <v>0</v>
      </c>
      <c r="K146" s="90">
        <f>'Be'!J230</f>
        <v>0</v>
      </c>
      <c r="L146" s="93">
        <f>'Be'!K230</f>
        <v>0</v>
      </c>
      <c r="M146" s="90">
        <f>'Be'!L230</f>
        <v>0</v>
      </c>
      <c r="N146" s="94">
        <f>'Be'!M230</f>
        <v>0</v>
      </c>
      <c r="O146" s="95"/>
      <c r="P146" s="96">
        <f>'Be'!A227</f>
        <v>0</v>
      </c>
    </row>
    <row r="147" spans="1:16" ht="15">
      <c r="A147" s="97" t="s">
        <v>158</v>
      </c>
      <c r="B147" s="87">
        <f>'Be'!A231</f>
        <v>0</v>
      </c>
      <c r="C147" s="88">
        <f>'Be'!B231</f>
        <v>0</v>
      </c>
      <c r="D147" s="89">
        <f>'Be'!C231</f>
        <v>0</v>
      </c>
      <c r="E147" s="90">
        <f>'Be'!D231</f>
        <v>0</v>
      </c>
      <c r="F147" s="91">
        <f>'Be'!E231</f>
        <v>0</v>
      </c>
      <c r="G147" s="90">
        <f>'Be'!F231</f>
        <v>0</v>
      </c>
      <c r="H147" s="91">
        <f>'Be'!G231</f>
        <v>0</v>
      </c>
      <c r="I147" s="90">
        <f>'Be'!H231</f>
        <v>0</v>
      </c>
      <c r="J147" s="92">
        <f>'Be'!I231</f>
        <v>0</v>
      </c>
      <c r="K147" s="90">
        <f>'Be'!J231</f>
        <v>0</v>
      </c>
      <c r="L147" s="93">
        <f>'Be'!K231</f>
        <v>0</v>
      </c>
      <c r="M147" s="90">
        <f>'Be'!L231</f>
        <v>0</v>
      </c>
      <c r="N147" s="94">
        <f>'Be'!M231</f>
        <v>0</v>
      </c>
      <c r="O147" s="95"/>
      <c r="P147" s="96">
        <f>'Be'!A227</f>
        <v>0</v>
      </c>
    </row>
    <row r="148" spans="1:16" ht="15">
      <c r="A148" s="86" t="s">
        <v>159</v>
      </c>
      <c r="B148" s="87">
        <f>'Be'!A232</f>
        <v>0</v>
      </c>
      <c r="C148" s="88">
        <f>'Be'!B232</f>
        <v>0</v>
      </c>
      <c r="D148" s="89">
        <f>'Be'!C232</f>
        <v>0</v>
      </c>
      <c r="E148" s="90">
        <f>'Be'!D232</f>
        <v>0</v>
      </c>
      <c r="F148" s="91">
        <f>'Be'!E232</f>
        <v>0</v>
      </c>
      <c r="G148" s="90">
        <f>'Be'!F232</f>
        <v>0</v>
      </c>
      <c r="H148" s="91">
        <f>'Be'!G232</f>
        <v>0</v>
      </c>
      <c r="I148" s="90">
        <f>'Be'!H232</f>
        <v>0</v>
      </c>
      <c r="J148" s="92">
        <f>'Be'!I232</f>
        <v>0</v>
      </c>
      <c r="K148" s="90">
        <f>'Be'!J232</f>
        <v>0</v>
      </c>
      <c r="L148" s="93">
        <f>'Be'!K232</f>
        <v>0</v>
      </c>
      <c r="M148" s="90">
        <f>'Be'!L232</f>
        <v>0</v>
      </c>
      <c r="N148" s="94">
        <f>'Be'!M232</f>
        <v>0</v>
      </c>
      <c r="O148" s="95"/>
      <c r="P148" s="96">
        <f>'Be'!A227</f>
        <v>0</v>
      </c>
    </row>
    <row r="149" spans="1:16" ht="15">
      <c r="A149" s="97" t="s">
        <v>160</v>
      </c>
      <c r="B149" s="87">
        <f>'Be'!A233</f>
        <v>0</v>
      </c>
      <c r="C149" s="88">
        <f>'Be'!B233</f>
        <v>0</v>
      </c>
      <c r="D149" s="89">
        <f>'Be'!C233</f>
        <v>0</v>
      </c>
      <c r="E149" s="90">
        <f>'Be'!D233</f>
        <v>0</v>
      </c>
      <c r="F149" s="91">
        <f>'Be'!E233</f>
        <v>0</v>
      </c>
      <c r="G149" s="90">
        <f>'Be'!F233</f>
        <v>0</v>
      </c>
      <c r="H149" s="91">
        <f>'Be'!G233</f>
        <v>0</v>
      </c>
      <c r="I149" s="90">
        <f>'Be'!H233</f>
        <v>0</v>
      </c>
      <c r="J149" s="92">
        <f>'Be'!I233</f>
        <v>0</v>
      </c>
      <c r="K149" s="90">
        <f>'Be'!J233</f>
        <v>0</v>
      </c>
      <c r="L149" s="93">
        <f>'Be'!K233</f>
        <v>0</v>
      </c>
      <c r="M149" s="90">
        <f>'Be'!L233</f>
        <v>0</v>
      </c>
      <c r="N149" s="94">
        <f>'Be'!M233</f>
        <v>0</v>
      </c>
      <c r="O149" s="95"/>
      <c r="P149" s="96">
        <f>'Be'!A227</f>
        <v>0</v>
      </c>
    </row>
    <row r="150" spans="1:16" ht="15">
      <c r="A150" s="86" t="s">
        <v>161</v>
      </c>
      <c r="B150" s="87">
        <f>'Be'!A234</f>
        <v>0</v>
      </c>
      <c r="C150" s="88">
        <f>'Be'!B234</f>
        <v>0</v>
      </c>
      <c r="D150" s="89">
        <f>'Be'!C234</f>
        <v>0</v>
      </c>
      <c r="E150" s="90">
        <f>'Be'!D234</f>
        <v>0</v>
      </c>
      <c r="F150" s="91">
        <f>'Be'!E234</f>
        <v>0</v>
      </c>
      <c r="G150" s="90">
        <f>'Be'!F234</f>
        <v>0</v>
      </c>
      <c r="H150" s="91">
        <f>'Be'!G234</f>
        <v>0</v>
      </c>
      <c r="I150" s="90">
        <f>'Be'!H234</f>
        <v>0</v>
      </c>
      <c r="J150" s="92">
        <f>'Be'!I234</f>
        <v>0</v>
      </c>
      <c r="K150" s="90">
        <f>'Be'!J234</f>
        <v>0</v>
      </c>
      <c r="L150" s="93">
        <f>'Be'!K234</f>
        <v>0</v>
      </c>
      <c r="M150" s="90">
        <f>'Be'!L234</f>
        <v>0</v>
      </c>
      <c r="N150" s="94">
        <f>'Be'!M234</f>
        <v>0</v>
      </c>
      <c r="O150" s="95"/>
      <c r="P150" s="96">
        <f>'Be'!A227</f>
        <v>0</v>
      </c>
    </row>
    <row r="151" spans="1:16" ht="15">
      <c r="A151" s="97" t="s">
        <v>162</v>
      </c>
      <c r="B151" s="87">
        <f>'Be'!A239</f>
        <v>0</v>
      </c>
      <c r="C151" s="88">
        <f>'Be'!B239</f>
        <v>0</v>
      </c>
      <c r="D151" s="89">
        <f>'Be'!C239</f>
        <v>0</v>
      </c>
      <c r="E151" s="90">
        <f>'Be'!D239</f>
        <v>0</v>
      </c>
      <c r="F151" s="91">
        <f>'Be'!E239</f>
        <v>0</v>
      </c>
      <c r="G151" s="90">
        <f>'Be'!F239</f>
        <v>0</v>
      </c>
      <c r="H151" s="91">
        <f>'Be'!G239</f>
        <v>0</v>
      </c>
      <c r="I151" s="90">
        <f>'Be'!H239</f>
        <v>0</v>
      </c>
      <c r="J151" s="92">
        <f>'Be'!I239</f>
        <v>0</v>
      </c>
      <c r="K151" s="90">
        <f>'Be'!J239</f>
        <v>0</v>
      </c>
      <c r="L151" s="93">
        <f>'Be'!K239</f>
        <v>0</v>
      </c>
      <c r="M151" s="90">
        <f>'Be'!L239</f>
        <v>0</v>
      </c>
      <c r="N151" s="94">
        <f>'Be'!M239</f>
        <v>0</v>
      </c>
      <c r="O151" s="95"/>
      <c r="P151" s="96">
        <f>'Be'!A237</f>
        <v>0</v>
      </c>
    </row>
    <row r="152" spans="1:16" ht="15">
      <c r="A152" s="86" t="s">
        <v>163</v>
      </c>
      <c r="B152" s="87">
        <f>'Be'!A240</f>
        <v>0</v>
      </c>
      <c r="C152" s="88">
        <f>'Be'!B240</f>
        <v>0</v>
      </c>
      <c r="D152" s="89">
        <f>'Be'!C240</f>
        <v>0</v>
      </c>
      <c r="E152" s="90">
        <f>'Be'!D240</f>
        <v>0</v>
      </c>
      <c r="F152" s="91">
        <f>'Be'!E240</f>
        <v>0</v>
      </c>
      <c r="G152" s="90">
        <f>'Be'!F240</f>
        <v>0</v>
      </c>
      <c r="H152" s="91">
        <f>'Be'!G240</f>
        <v>0</v>
      </c>
      <c r="I152" s="90">
        <f>'Be'!H240</f>
        <v>0</v>
      </c>
      <c r="J152" s="92">
        <f>'Be'!I240</f>
        <v>0</v>
      </c>
      <c r="K152" s="90">
        <f>'Be'!J240</f>
        <v>0</v>
      </c>
      <c r="L152" s="93">
        <f>'Be'!K240</f>
        <v>0</v>
      </c>
      <c r="M152" s="90">
        <f>'Be'!L240</f>
        <v>0</v>
      </c>
      <c r="N152" s="94">
        <f>'Be'!M240</f>
        <v>0</v>
      </c>
      <c r="O152" s="95"/>
      <c r="P152" s="96">
        <f>'Be'!A237</f>
        <v>0</v>
      </c>
    </row>
    <row r="153" spans="1:16" ht="15">
      <c r="A153" s="97" t="s">
        <v>164</v>
      </c>
      <c r="B153" s="87">
        <f>'Be'!A241</f>
        <v>0</v>
      </c>
      <c r="C153" s="88">
        <f>'Be'!B241</f>
        <v>0</v>
      </c>
      <c r="D153" s="89">
        <f>'Be'!C241</f>
        <v>0</v>
      </c>
      <c r="E153" s="90">
        <f>'Be'!D241</f>
        <v>0</v>
      </c>
      <c r="F153" s="91">
        <f>'Be'!E241</f>
        <v>0</v>
      </c>
      <c r="G153" s="90">
        <f>'Be'!F241</f>
        <v>0</v>
      </c>
      <c r="H153" s="91">
        <f>'Be'!G241</f>
        <v>0</v>
      </c>
      <c r="I153" s="90">
        <f>'Be'!H241</f>
        <v>0</v>
      </c>
      <c r="J153" s="92">
        <f>'Be'!I241</f>
        <v>0</v>
      </c>
      <c r="K153" s="90">
        <f>'Be'!J241</f>
        <v>0</v>
      </c>
      <c r="L153" s="93">
        <f>'Be'!K241</f>
        <v>0</v>
      </c>
      <c r="M153" s="90">
        <f>'Be'!L241</f>
        <v>0</v>
      </c>
      <c r="N153" s="94">
        <f>'Be'!M241</f>
        <v>0</v>
      </c>
      <c r="O153" s="95"/>
      <c r="P153" s="96">
        <f>'Be'!A237</f>
        <v>0</v>
      </c>
    </row>
    <row r="154" spans="1:16" ht="15">
      <c r="A154" s="86" t="s">
        <v>165</v>
      </c>
      <c r="B154" s="87">
        <f>'Be'!A242</f>
        <v>0</v>
      </c>
      <c r="C154" s="88">
        <f>'Be'!B242</f>
        <v>0</v>
      </c>
      <c r="D154" s="89">
        <f>'Be'!C242</f>
        <v>0</v>
      </c>
      <c r="E154" s="90">
        <f>'Be'!D242</f>
        <v>0</v>
      </c>
      <c r="F154" s="91">
        <f>'Be'!E242</f>
        <v>0</v>
      </c>
      <c r="G154" s="90">
        <f>'Be'!F242</f>
        <v>0</v>
      </c>
      <c r="H154" s="91">
        <f>'Be'!G242</f>
        <v>0</v>
      </c>
      <c r="I154" s="90">
        <f>'Be'!H242</f>
        <v>0</v>
      </c>
      <c r="J154" s="92">
        <f>'Be'!I242</f>
        <v>0</v>
      </c>
      <c r="K154" s="90">
        <f>'Be'!J242</f>
        <v>0</v>
      </c>
      <c r="L154" s="93">
        <f>'Be'!K242</f>
        <v>0</v>
      </c>
      <c r="M154" s="90">
        <f>'Be'!L242</f>
        <v>0</v>
      </c>
      <c r="N154" s="94">
        <f>'Be'!M242</f>
        <v>0</v>
      </c>
      <c r="O154" s="95"/>
      <c r="P154" s="96">
        <f>'Be'!A237</f>
        <v>0</v>
      </c>
    </row>
    <row r="155" spans="1:16" ht="15">
      <c r="A155" s="97" t="s">
        <v>166</v>
      </c>
      <c r="B155" s="87">
        <f>'Be'!A243</f>
        <v>0</v>
      </c>
      <c r="C155" s="88">
        <f>'Be'!B243</f>
        <v>0</v>
      </c>
      <c r="D155" s="89">
        <f>'Be'!C243</f>
        <v>0</v>
      </c>
      <c r="E155" s="90">
        <f>'Be'!D243</f>
        <v>0</v>
      </c>
      <c r="F155" s="91">
        <f>'Be'!E243</f>
        <v>0</v>
      </c>
      <c r="G155" s="90">
        <f>'Be'!F243</f>
        <v>0</v>
      </c>
      <c r="H155" s="91">
        <f>'Be'!G243</f>
        <v>0</v>
      </c>
      <c r="I155" s="90">
        <f>'Be'!H243</f>
        <v>0</v>
      </c>
      <c r="J155" s="92">
        <f>'Be'!I243</f>
        <v>0</v>
      </c>
      <c r="K155" s="90">
        <f>'Be'!J243</f>
        <v>0</v>
      </c>
      <c r="L155" s="93">
        <f>'Be'!K243</f>
        <v>0</v>
      </c>
      <c r="M155" s="90">
        <f>'Be'!L243</f>
        <v>0</v>
      </c>
      <c r="N155" s="94">
        <f>'Be'!M243</f>
        <v>0</v>
      </c>
      <c r="O155" s="95"/>
      <c r="P155" s="96">
        <f>'Be'!A237</f>
        <v>0</v>
      </c>
    </row>
    <row r="156" spans="1:16" ht="15.75" thickBot="1">
      <c r="A156" s="98" t="s">
        <v>167</v>
      </c>
      <c r="B156" s="99">
        <f>'Be'!A244</f>
        <v>0</v>
      </c>
      <c r="C156" s="100">
        <f>'Be'!B244</f>
        <v>0</v>
      </c>
      <c r="D156" s="101">
        <f>'Be'!C244</f>
        <v>0</v>
      </c>
      <c r="E156" s="102">
        <f>'Be'!D244</f>
        <v>0</v>
      </c>
      <c r="F156" s="103">
        <f>'Be'!E244</f>
        <v>0</v>
      </c>
      <c r="G156" s="102">
        <f>'Be'!F244</f>
        <v>0</v>
      </c>
      <c r="H156" s="103">
        <f>'Be'!G244</f>
        <v>0</v>
      </c>
      <c r="I156" s="102">
        <f>'Be'!H244</f>
        <v>0</v>
      </c>
      <c r="J156" s="104">
        <f>'Be'!I244</f>
        <v>0</v>
      </c>
      <c r="K156" s="102">
        <f>'Be'!J244</f>
        <v>0</v>
      </c>
      <c r="L156" s="105">
        <f>'Be'!K244</f>
        <v>0</v>
      </c>
      <c r="M156" s="102">
        <f>'Be'!L244</f>
        <v>0</v>
      </c>
      <c r="N156" s="106">
        <f>'Be'!M244</f>
        <v>0</v>
      </c>
      <c r="O156" s="107"/>
      <c r="P156" s="108">
        <f>'Be'!A237</f>
        <v>0</v>
      </c>
    </row>
    <row r="157" ht="15">
      <c r="F157" s="38"/>
    </row>
    <row r="158" ht="15">
      <c r="F158" s="38"/>
    </row>
    <row r="159" ht="15">
      <c r="F159" s="38"/>
    </row>
    <row r="160" ht="15">
      <c r="F160" s="38"/>
    </row>
    <row r="161" ht="15">
      <c r="F161" s="38"/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4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">
      <c r="A1" s="149" t="s">
        <v>179</v>
      </c>
      <c r="B1" s="149"/>
      <c r="C1" s="149"/>
    </row>
    <row r="2" spans="1:3" ht="15.75" thickBot="1">
      <c r="A2" s="109" t="s">
        <v>173</v>
      </c>
      <c r="B2" s="109" t="s">
        <v>4</v>
      </c>
      <c r="C2" s="109" t="s">
        <v>8</v>
      </c>
    </row>
    <row r="3" spans="1:3" ht="79.5" customHeight="1" thickBot="1">
      <c r="A3" s="110" t="s">
        <v>14</v>
      </c>
      <c r="B3" s="114" t="str">
        <f>'Be'!$A$37&amp;CHAR(10)&amp;'Be'!$A$39&amp;"   "&amp;'Be'!$M$39&amp;"      "&amp;'Be'!$A$40&amp;"   "&amp;'Be'!$M$40&amp;CHAR(10)&amp;'Be'!$A$41&amp;"   "&amp;'Be'!$M$41&amp;"      "&amp;'Be'!$A$42&amp;"   "&amp;'Be'!$M$42&amp;CHAR(10)&amp;'Be'!$A$43&amp;"   "&amp;'Be'!$M$43&amp;"      "&amp;'Be'!$A$44&amp;"   "&amp;'Be'!$M$44</f>
        <v>Székesfehérvár, Tóvárosi Ált. Isk.
Fellner Krisztofer   646      Kóger Balázs   689
Magda Dávid   611      Merkovics André   659
Ragó Martin   702      Rieder Attila   763</v>
      </c>
      <c r="C3" s="112">
        <f>'Be'!$O$39</f>
        <v>3459</v>
      </c>
    </row>
    <row r="4" spans="1:3" ht="79.5" customHeight="1" thickBot="1">
      <c r="A4" s="113" t="s">
        <v>15</v>
      </c>
      <c r="B4" s="115" t="str">
        <f>'Be'!$A$67&amp;CHAR(10)&amp;'Be'!$A$69&amp;"   "&amp;'Be'!$M$69&amp;"      "&amp;'Be'!$A$70&amp;"   "&amp;'Be'!$M$70&amp;CHAR(10)&amp;'Be'!$A$71&amp;"   "&amp;'Be'!$M$71&amp;"      "&amp;'Be'!$A$72&amp;"   "&amp;'Be'!$M$72&amp;CHAR(10)&amp;'Be'!$A$73&amp;"   "&amp;'Be'!$M$73&amp;"      "&amp;'Be'!$A$74&amp;"   "&amp;'Be'!$M$74</f>
        <v>Székesfehérvár, Hétvezér Ált. Isk.
Babócsai Barnabás   676      Csaba Péter   617
Deák Dániel   540      Kárász Bence   642
Kovács Mátyás   791      Komáromi Botond   641</v>
      </c>
      <c r="C4" s="112">
        <f>'Be'!$O$69</f>
        <v>3367</v>
      </c>
    </row>
    <row r="5" spans="1:3" ht="79.5" customHeight="1" thickBot="1">
      <c r="A5" s="110" t="s">
        <v>16</v>
      </c>
      <c r="B5" s="114" t="str">
        <f>'Be'!$A$57&amp;CHAR(10)&amp;'Be'!$A$59&amp;"   "&amp;'Be'!$M$59&amp;"      "&amp;'Be'!$A$60&amp;"   "&amp;'Be'!$M$60&amp;CHAR(10)&amp;'Be'!$A$61&amp;"   "&amp;'Be'!$M$61&amp;"      "&amp;'Be'!$A$62&amp;"   "&amp;'Be'!$M$62&amp;CHAR(10)&amp;'Be'!$A$63&amp;"   "&amp;'Be'!$M$63&amp;"      "&amp;'Be'!$A$64&amp;"   "&amp;'Be'!$M$64</f>
        <v>Szabadegyháza, Kossuth Lajos Ált. Isk.
Bencsik Milán   630      Egri Mátyás   717
Kolonics Gergő   558      Muszka Kalló Péter   728
Sárdi Tamás   609      Ullmann Viktor   621</v>
      </c>
      <c r="C5" s="112">
        <f>'Be'!$O$59</f>
        <v>3305</v>
      </c>
    </row>
    <row r="6" spans="1:3" ht="79.5" customHeight="1" thickBot="1">
      <c r="A6" s="113" t="s">
        <v>17</v>
      </c>
      <c r="B6" s="115" t="str">
        <f>'Be'!$A$47&amp;CHAR(10)&amp;'Be'!$A$49&amp;"   "&amp;'Be'!$M$49&amp;"      "&amp;'Be'!$A$50&amp;"   "&amp;'Be'!$M$50&amp;CHAR(10)&amp;'Be'!$A$51&amp;"   "&amp;'Be'!$M$51&amp;"      "&amp;'Be'!$A$52&amp;"   "&amp;'Be'!$M$52&amp;CHAR(10)&amp;'Be'!$A$53&amp;"   "&amp;'Be'!$M$53&amp;"      "&amp;'Be'!$A$54&amp;"   "&amp;'Be'!$M$54</f>
        <v>Szabadbattyán, Gróf Batthyány Lajos Ált. Isk.
Andrásy Márk   588      Bogdány Levente   578
Büki Zsolt   697      Ősz Krisztián   589
Pájer Kristóf   698      Rácz Roland   576</v>
      </c>
      <c r="C6" s="112">
        <f>'Be'!$O$49</f>
        <v>3150</v>
      </c>
    </row>
    <row r="7" spans="1:3" ht="79.5" customHeight="1" thickBot="1">
      <c r="A7" s="110" t="s">
        <v>18</v>
      </c>
      <c r="B7" s="111" t="str">
        <f>'Be'!$A$27&amp;CHAR(10)&amp;'Be'!$A$29&amp;"   "&amp;'Be'!$M$29&amp;"      "&amp;'Be'!$A$30&amp;"   "&amp;'Be'!$M$30&amp;CHAR(10)&amp;'Be'!$A$31&amp;"   "&amp;'Be'!$M$31&amp;"      "&amp;'Be'!$A$32&amp;"   "&amp;'Be'!$M$32&amp;CHAR(10)&amp;'Be'!$A$33&amp;"   "&amp;'Be'!$M$33&amp;"      "&amp;'Be'!$A$34&amp;"   "&amp;'Be'!$M$34</f>
        <v>Bakonycsernye Általános Iskola
Faddi Valentin   624      Kalányos Richárd   587
Király Norbert   569      Lovasi Gergő   546
Vaskó Patrik    692         0</v>
      </c>
      <c r="C7" s="112">
        <f>'Be'!$O$29</f>
        <v>3018</v>
      </c>
    </row>
    <row r="8" spans="1:3" ht="79.5" customHeight="1" thickBot="1">
      <c r="A8" s="113" t="s">
        <v>19</v>
      </c>
      <c r="B8" s="114" t="str">
        <f>'Be'!$A$77&amp;CHAR(10)&amp;'Be'!$A$79&amp;"   "&amp;'Be'!$M$79&amp;"      "&amp;'Be'!$A$80&amp;"   "&amp;'Be'!$M$80&amp;CHAR(10)&amp;'Be'!$A$81&amp;"   "&amp;'Be'!$M$81&amp;"      "&amp;'Be'!$A$82&amp;"   "&amp;'Be'!$M$82&amp;CHAR(10)&amp;'Be'!$A$83&amp;"   "&amp;'Be'!$M$83&amp;"      "&amp;'Be'!$A$84&amp;"   "&amp;'Be'!$M$84</f>
        <v>
   0         0
   0         0
   0         0</v>
      </c>
      <c r="C8" s="112">
        <f>'Be'!$O$79</f>
        <v>0</v>
      </c>
    </row>
    <row r="9" spans="1:3" ht="79.5" customHeight="1" thickBot="1">
      <c r="A9" s="110" t="s">
        <v>20</v>
      </c>
      <c r="B9" s="115" t="str">
        <f>'Be'!$A$87&amp;CHAR(10)&amp;'Be'!$A$89&amp;"   "&amp;'Be'!$M$89&amp;"      "&amp;'Be'!$A$90&amp;"   "&amp;'Be'!$M$90&amp;CHAR(10)&amp;'Be'!$A$91&amp;"   "&amp;'Be'!$M$91&amp;"      "&amp;'Be'!$A$92&amp;"   "&amp;'Be'!$M$92&amp;CHAR(10)&amp;'Be'!$A$93&amp;"   "&amp;'Be'!$M$93&amp;"      "&amp;'Be'!$A$94&amp;"   "&amp;'Be'!$M$94</f>
        <v>
   0         0
   0         0
   0         0</v>
      </c>
      <c r="C9" s="112">
        <f>'Be'!$O$89</f>
        <v>0</v>
      </c>
    </row>
    <row r="10" spans="1:3" ht="79.5" customHeight="1" thickBot="1">
      <c r="A10" s="113" t="s">
        <v>21</v>
      </c>
      <c r="B10" s="114" t="str">
        <f>'Be'!$A$97&amp;CHAR(10)&amp;'Be'!$A$99&amp;"   "&amp;'Be'!$M$99&amp;"      "&amp;'Be'!$A$100&amp;"   "&amp;'Be'!$M$100&amp;CHAR(10)&amp;'Be'!$A$101&amp;"   "&amp;'Be'!$M$101&amp;"      "&amp;'Be'!$A$102&amp;"   "&amp;'Be'!$M$102&amp;CHAR(10)&amp;'Be'!$A$103&amp;"   "&amp;'Be'!$M$103&amp;"      "&amp;'Be'!$A$104&amp;"   "&amp;'Be'!$M$104</f>
        <v>
   0         0
   0         0
   0         0</v>
      </c>
      <c r="C10" s="112">
        <f>'Be'!$O$99</f>
        <v>0</v>
      </c>
    </row>
    <row r="11" spans="1:3" ht="79.5" customHeight="1" thickBot="1">
      <c r="A11" s="110" t="s">
        <v>22</v>
      </c>
      <c r="B11" s="115" t="str">
        <f>'Be'!$A$107&amp;CHAR(10)&amp;'Be'!$A$109&amp;"   "&amp;'Be'!$M$109&amp;"      "&amp;'Be'!$A$110&amp;"   "&amp;'Be'!$M$110&amp;CHAR(10)&amp;'Be'!$A$111&amp;"   "&amp;'Be'!$M$111&amp;"      "&amp;'Be'!$A$112&amp;"   "&amp;'Be'!$M$112&amp;CHAR(10)&amp;'Be'!$A$113&amp;"   "&amp;'Be'!$M$113&amp;"      "&amp;'Be'!$A$114&amp;"   "&amp;'Be'!$M$114</f>
        <v>
   0         0
   0         0
   0         0</v>
      </c>
      <c r="C11" s="112">
        <f>'Be'!$O$109</f>
        <v>0</v>
      </c>
    </row>
    <row r="12" spans="1:3" ht="79.5" customHeight="1" thickBot="1">
      <c r="A12" s="113" t="s">
        <v>23</v>
      </c>
      <c r="B12" s="114" t="str">
        <f>'Be'!$A$117&amp;CHAR(10)&amp;'Be'!$A$119&amp;"   "&amp;'Be'!$M$119&amp;"      "&amp;'Be'!$A$120&amp;"   "&amp;'Be'!$M$120&amp;CHAR(10)&amp;'Be'!$A$121&amp;"   "&amp;'Be'!$M$121&amp;"      "&amp;'Be'!$A$122&amp;"   "&amp;'Be'!$M$122&amp;CHAR(10)&amp;'Be'!$A$123&amp;"   "&amp;'Be'!$M$123&amp;"      "&amp;'Be'!$A$124&amp;"   "&amp;'Be'!$M$124</f>
        <v>
   0         0
   0         0
   0         0</v>
      </c>
      <c r="C12" s="112">
        <f>'Be'!$O$119</f>
        <v>0</v>
      </c>
    </row>
    <row r="13" spans="1:3" ht="79.5" customHeight="1" thickBot="1">
      <c r="A13" s="110" t="s">
        <v>24</v>
      </c>
      <c r="B13" s="115" t="str">
        <f>'Be'!$A$127&amp;CHAR(10)&amp;'Be'!$A$129&amp;"   "&amp;'Be'!$M$129&amp;"      "&amp;'Be'!$A$130&amp;"   "&amp;'Be'!$M$130&amp;CHAR(10)&amp;'Be'!$A$131&amp;"   "&amp;'Be'!$M$131&amp;"      "&amp;'Be'!$A$132&amp;"   "&amp;'Be'!$M$132&amp;CHAR(10)&amp;'Be'!$A$133&amp;"   "&amp;'Be'!$M$133&amp;"      "&amp;'Be'!$A$134&amp;"   "&amp;'Be'!$M$134</f>
        <v>
   0         0
   0         0
   0         0</v>
      </c>
      <c r="C13" s="112">
        <f>'Be'!$O$129</f>
        <v>0</v>
      </c>
    </row>
    <row r="14" spans="1:3" ht="79.5" customHeight="1" thickBot="1">
      <c r="A14" s="113" t="s">
        <v>25</v>
      </c>
      <c r="B14" s="114" t="str">
        <f>'Be'!$A$137&amp;CHAR(10)&amp;'Be'!$A$139&amp;"   "&amp;'Be'!$M$139&amp;"      "&amp;'Be'!$A$140&amp;"   "&amp;'Be'!$M$140&amp;CHAR(10)&amp;'Be'!$A$141&amp;"   "&amp;'Be'!$M$141&amp;"      "&amp;'Be'!$A$142&amp;"   "&amp;'Be'!$M$142&amp;CHAR(10)&amp;'Be'!$A$143&amp;"   "&amp;'Be'!$M$143&amp;"      "&amp;'Be'!A$144&amp;"   "&amp;'Be'!$M$144</f>
        <v>
   0         0
   0         0
   0         0</v>
      </c>
      <c r="C14" s="112">
        <f>'Be'!$O$139</f>
        <v>0</v>
      </c>
    </row>
    <row r="15" spans="1:3" ht="79.5" customHeight="1" thickBot="1">
      <c r="A15" s="110" t="s">
        <v>26</v>
      </c>
      <c r="B15" s="115" t="str">
        <f>'Be'!$A$147&amp;CHAR(10)&amp;'Be'!$A$149&amp;"   "&amp;'Be'!$M$149&amp;"      "&amp;'Be'!$A$150&amp;"   "&amp;'Be'!$M$150&amp;CHAR(10)&amp;'Be'!$A$151&amp;"   "&amp;'Be'!$M$151&amp;"      "&amp;'Be'!$A$152&amp;"   "&amp;'Be'!$M$152&amp;CHAR(10)&amp;'Be'!$A$153&amp;"   "&amp;'Be'!$M$153&amp;"      "&amp;'Be'!$A$154&amp;"   "&amp;'Be'!$M$154</f>
        <v>
   0         0
   0         0
   0         0</v>
      </c>
      <c r="C15" s="112">
        <f>'Be'!$O$149</f>
        <v>0</v>
      </c>
    </row>
    <row r="16" spans="1:3" ht="79.5" customHeight="1" thickBot="1">
      <c r="A16" s="113" t="s">
        <v>27</v>
      </c>
      <c r="B16" s="114" t="str">
        <f>'Be'!$A$157&amp;CHAR(10)&amp;'Be'!$A$159&amp;"   "&amp;'Be'!$M$159&amp;"      "&amp;'Be'!$A$160&amp;"   "&amp;'Be'!$M$160&amp;CHAR(10)&amp;'Be'!$A$161&amp;"   "&amp;'Be'!$M$161&amp;"      "&amp;'Be'!$A$162&amp;"   "&amp;'Be'!$M$162&amp;CHAR(10)&amp;'Be'!$A$163&amp;"   "&amp;'Be'!$M$163&amp;"      "&amp;'Be'!$A$164&amp;"   "&amp;'Be'!$M$164</f>
        <v>
   0         0
   0         0
   0         0</v>
      </c>
      <c r="C16" s="112">
        <f>'Be'!$O$159</f>
        <v>0</v>
      </c>
    </row>
    <row r="17" spans="1:3" ht="79.5" customHeight="1" thickBot="1">
      <c r="A17" s="110" t="s">
        <v>28</v>
      </c>
      <c r="B17" s="115" t="str">
        <f>'Be'!$A$167&amp;CHAR(10)&amp;'Be'!$A$169&amp;"   "&amp;'Be'!$M$169&amp;"      "&amp;'Be'!$A$170&amp;"   "&amp;'Be'!$M$170&amp;CHAR(10)&amp;'Be'!$A$171&amp;"   "&amp;'Be'!$M$171&amp;"      "&amp;'Be'!$A$172&amp;"   "&amp;'Be'!$M$172&amp;CHAR(10)&amp;'Be'!$A$173&amp;"   "&amp;'Be'!$M$173&amp;"      "&amp;'Be'!$A$174&amp;"   "&amp;'Be'!$M$174</f>
        <v>
   0         0
   0         0
   0         0</v>
      </c>
      <c r="C17" s="112">
        <f>'Be'!$O$169</f>
        <v>0</v>
      </c>
    </row>
    <row r="18" spans="1:3" ht="79.5" customHeight="1" thickBot="1">
      <c r="A18" s="113" t="s">
        <v>29</v>
      </c>
      <c r="B18" s="114" t="str">
        <f>'Be'!$A$177&amp;CHAR(10)&amp;'Be'!$A$179&amp;"   "&amp;'Be'!$M$179&amp;"      "&amp;'Be'!$A$180&amp;"   "&amp;'Be'!$M$180&amp;CHAR(10)&amp;'Be'!$A$181&amp;"   "&amp;'Be'!$M$181&amp;"      "&amp;'Be'!$A$182&amp;"   "&amp;'Be'!$M$182&amp;CHAR(10)&amp;'Be'!$A$183&amp;"   "&amp;'Be'!$M$183&amp;"      "&amp;'Be'!$A$184&amp;"   "&amp;'Be'!$M$184</f>
        <v>
   0         0
   0         0
   0         0</v>
      </c>
      <c r="C18" s="112">
        <f>'Be'!$O$179</f>
        <v>0</v>
      </c>
    </row>
    <row r="19" spans="1:3" ht="79.5" customHeight="1" thickBot="1">
      <c r="A19" s="110" t="s">
        <v>30</v>
      </c>
      <c r="B19" s="115" t="str">
        <f>'Be'!$A$187&amp;CHAR(10)&amp;'Be'!$A$189&amp;"   "&amp;'Be'!$M$189&amp;"      "&amp;'Be'!$A$190&amp;"   "&amp;'Be'!$M$190&amp;CHAR(10)&amp;'Be'!$A$191&amp;"   "&amp;'Be'!$M$191&amp;"      "&amp;'Be'!$A$192&amp;"   "&amp;'Be'!$M$192&amp;CHAR(10)&amp;'Be'!$A$193&amp;"   "&amp;'Be'!$M$193&amp;"      "&amp;'Be'!$A$194&amp;"   "&amp;'Be'!$M$194</f>
        <v>
   0         0
   0         0
   0         0</v>
      </c>
      <c r="C19" s="112">
        <f>'Be'!$O$189</f>
        <v>0</v>
      </c>
    </row>
    <row r="20" spans="1:3" ht="79.5" customHeight="1" thickBot="1">
      <c r="A20" s="113" t="s">
        <v>31</v>
      </c>
      <c r="B20" s="114" t="str">
        <f>'Be'!$A$197&amp;CHAR(10)&amp;'Be'!$A$199&amp;"   "&amp;'Be'!$M$199&amp;"      "&amp;'Be'!$A$200&amp;"   "&amp;'Be'!$M$200&amp;CHAR(10)&amp;'Be'!$A$201&amp;"   "&amp;'Be'!$M$201&amp;"      "&amp;'Be'!$A$202&amp;"   "&amp;'Be'!$M$202&amp;CHAR(10)&amp;'Be'!$A$203&amp;"   "&amp;'Be'!$M$203&amp;"      "&amp;'Be'!$A$204&amp;"   "&amp;'Be'!$M$204</f>
        <v>
   0         0
   0         0
   0         0</v>
      </c>
      <c r="C20" s="112">
        <f>'Be'!$O$199</f>
        <v>0</v>
      </c>
    </row>
    <row r="21" spans="1:3" ht="79.5" customHeight="1" thickBot="1">
      <c r="A21" s="110" t="s">
        <v>32</v>
      </c>
      <c r="B21" s="115" t="str">
        <f>'Be'!$A$207&amp;CHAR(10)&amp;'Be'!$A$209&amp;"   "&amp;'Be'!$M$209&amp;"      "&amp;'Be'!$A$210&amp;"   "&amp;'Be'!$M$210&amp;CHAR(10)&amp;'Be'!$A$211&amp;"   "&amp;'Be'!$M$211&amp;"      "&amp;'Be'!$A$212&amp;"   "&amp;'Be'!$M$212&amp;CHAR(10)&amp;'Be'!$A$213&amp;"   "&amp;'Be'!$M$213&amp;"      "&amp;'Be'!$A$214&amp;"   "&amp;'Be'!$M$214</f>
        <v>
   0         0
   0         0
   0         0</v>
      </c>
      <c r="C21" s="112">
        <f>'Be'!$O$209</f>
        <v>0</v>
      </c>
    </row>
    <row r="22" spans="1:3" ht="79.5" customHeight="1" thickBot="1">
      <c r="A22" s="113" t="s">
        <v>33</v>
      </c>
      <c r="B22" s="114" t="str">
        <f>'Be'!$A$217&amp;CHAR(10)&amp;'Be'!$A$219&amp;"   "&amp;'Be'!$M$219&amp;"      "&amp;'Be'!$A$220&amp;"   "&amp;'Be'!$M$220&amp;CHAR(10)&amp;'Be'!$A$221&amp;"   "&amp;'Be'!$M$221&amp;"      "&amp;'Be'!$A$222&amp;"   "&amp;'Be'!$M$222&amp;CHAR(10)&amp;'Be'!$A$223&amp;"   "&amp;'Be'!$M$223&amp;"      "&amp;'Be'!$A$224&amp;"   "&amp;'Be'!$M$224</f>
        <v>
   0         0
   0         0
   0         0</v>
      </c>
      <c r="C22" s="112">
        <f>'Be'!$O$219</f>
        <v>0</v>
      </c>
    </row>
    <row r="23" spans="1:3" ht="79.5" customHeight="1" thickBot="1">
      <c r="A23" s="110" t="s">
        <v>34</v>
      </c>
      <c r="B23" s="115" t="str">
        <f>'Be'!$A$227&amp;CHAR(10)&amp;'Be'!$A$229&amp;"   "&amp;'Be'!$M$229&amp;"      "&amp;'Be'!$A$230&amp;"   "&amp;'Be'!$M$230&amp;CHAR(10)&amp;'Be'!$A$231&amp;"   "&amp;'Be'!$M$231&amp;"      "&amp;'Be'!$A$232&amp;"   "&amp;'Be'!$M$232&amp;CHAR(10)&amp;'Be'!$A$233&amp;"   "&amp;'Be'!$M$233&amp;"      "&amp;'Be'!$A$234&amp;"   "&amp;'Be'!$M$234</f>
        <v>
   0         0
   0         0
   0         0</v>
      </c>
      <c r="C23" s="112">
        <f>'Be'!$O$229</f>
        <v>0</v>
      </c>
    </row>
    <row r="24" spans="1:3" ht="79.5" customHeight="1" thickBot="1">
      <c r="A24" s="113" t="s">
        <v>35</v>
      </c>
      <c r="B24" s="114" t="str">
        <f>'Be'!$A$237&amp;CHAR(10)&amp;'Be'!$A$239&amp;"   "&amp;'Be'!$M$239&amp;"      "&amp;'Be'!$A$240&amp;"   "&amp;'Be'!$M$240&amp;CHAR(10)&amp;'Be'!$A$241&amp;"   "&amp;'Be'!$M$241&amp;"      "&amp;'Be'!$A$242&amp;"   "&amp;'Be'!$M$242&amp;CHAR(10)&amp;'Be'!$A$243&amp;"   "&amp;'Be'!$M$243&amp;"      "&amp;'Be'!$A$244&amp;"   "&amp;'Be'!$M$244</f>
        <v>
   0         0
   0         0
   0         0</v>
      </c>
      <c r="C24" s="112">
        <f>'Be'!$O$239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Szabi</cp:lastModifiedBy>
  <cp:lastPrinted>2016-05-15T09:32:09Z</cp:lastPrinted>
  <dcterms:created xsi:type="dcterms:W3CDTF">2016-03-25T16:10:58Z</dcterms:created>
  <dcterms:modified xsi:type="dcterms:W3CDTF">2016-05-15T14:20:40Z</dcterms:modified>
  <cp:category/>
  <cp:version/>
  <cp:contentType/>
  <cp:contentStatus/>
</cp:coreProperties>
</file>