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320" windowHeight="8175" firstSheet="1" activeTab="1"/>
  </bookViews>
  <sheets>
    <sheet name="leány" sheetId="1" state="hidden" r:id="rId1"/>
    <sheet name="Be" sheetId="2" r:id="rId2"/>
    <sheet name="Egyéni" sheetId="3" r:id="rId3"/>
    <sheet name="Csapat" sheetId="4" r:id="rId4"/>
  </sheets>
  <externalReferences>
    <externalReference r:id="rId7"/>
  </externalReferences>
  <definedNames>
    <definedName name="csapat1">'Be'!$A$27:$N$34</definedName>
    <definedName name="hfut">'leány'!$D$2:$F$302</definedName>
    <definedName name="kisl">'leány'!$I$2:$J$302</definedName>
    <definedName name="_xlnm.Print_Area" localSheetId="1">'Be'!$A$1:$P$245</definedName>
    <definedName name="pont">'[1]Beírás'!#REF!</definedName>
    <definedName name="rfut">'leány'!$B$2:$F$302</definedName>
    <definedName name="súly">'leány'!$H$2:$J$302</definedName>
    <definedName name="távol">'leány'!$G$2:$J$302</definedName>
  </definedNames>
  <calcPr fullCalcOnLoad="1"/>
</workbook>
</file>

<file path=xl/sharedStrings.xml><?xml version="1.0" encoding="utf-8"?>
<sst xmlns="http://schemas.openxmlformats.org/spreadsheetml/2006/main" count="448" uniqueCount="214">
  <si>
    <t>Név</t>
  </si>
  <si>
    <t>Sz.év</t>
  </si>
  <si>
    <t>Távolugrás</t>
  </si>
  <si>
    <t>helyezés</t>
  </si>
  <si>
    <t>Iskola</t>
  </si>
  <si>
    <t>Összpont</t>
  </si>
  <si>
    <t>Helyezés</t>
  </si>
  <si>
    <t>Klabdahajítás</t>
  </si>
  <si>
    <t>Pont</t>
  </si>
  <si>
    <t>Kisl.</t>
  </si>
  <si>
    <t>Súlyl.</t>
  </si>
  <si>
    <t>Távol</t>
  </si>
  <si>
    <t>801 m</t>
  </si>
  <si>
    <t>101 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</si>
  <si>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</si>
  <si>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</si>
  <si>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</si>
  <si>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</si>
  <si>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</si>
  <si>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</si>
  <si>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</si>
  <si>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</si>
  <si>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</si>
  <si>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</si>
  <si>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</si>
  <si>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</si>
  <si>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</si>
  <si>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</si>
  <si>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</si>
  <si>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</si>
  <si>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</si>
  <si>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</si>
  <si>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</si>
  <si>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</si>
  <si>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</si>
  <si>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</si>
  <si>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</si>
  <si>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</si>
  <si>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</si>
  <si>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</si>
  <si>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</si>
  <si>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</si>
  <si>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</si>
  <si>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</si>
  <si>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</si>
  <si>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</si>
  <si>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</si>
  <si>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</si>
  <si>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</si>
  <si>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</si>
  <si>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</si>
  <si>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</si>
  <si>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</si>
  <si>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</si>
  <si>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</si>
  <si>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</si>
  <si>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</si>
  <si>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</si>
  <si>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</si>
  <si>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</si>
  <si>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</si>
  <si>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</si>
  <si>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</si>
  <si>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</si>
  <si>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</si>
  <si>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</si>
  <si>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</si>
  <si>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</si>
  <si>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</si>
  <si>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</si>
  <si>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</si>
  <si>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</si>
  <si>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</si>
  <si>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</si>
  <si>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</si>
  <si>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</si>
  <si>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</si>
  <si>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</si>
  <si>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</si>
  <si>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</si>
  <si>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</si>
  <si>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</si>
  <si>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</si>
  <si>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</si>
  <si>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</si>
  <si>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</si>
  <si>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</si>
  <si>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</si>
  <si>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</si>
  <si>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</si>
  <si>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</si>
  <si>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</si>
  <si>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</si>
  <si>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</si>
  <si>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</si>
  <si>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</si>
  <si>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</si>
  <si>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</si>
  <si>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</si>
  <si>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</si>
  <si>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</si>
  <si>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</si>
  <si>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</si>
  <si>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</si>
  <si>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</si>
  <si>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</si>
  <si>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</si>
  <si>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</si>
  <si>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</si>
  <si>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</si>
  <si>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</si>
  <si>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</si>
  <si>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</si>
  <si>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</si>
  <si>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</si>
  <si>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</si>
  <si>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</si>
  <si>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</si>
  <si>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</si>
  <si>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</si>
  <si>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</si>
  <si>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</si>
  <si>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</si>
  <si>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</si>
  <si>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</si>
  <si>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</si>
  <si>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</si>
  <si>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</si>
  <si>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</si>
  <si>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</si>
  <si>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</si>
  <si>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</si>
  <si>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</si>
  <si>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</si>
  <si>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</si>
  <si>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</si>
  <si>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</si>
  <si>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</si>
  <si>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</si>
  <si>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</si>
  <si>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</si>
  <si>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</si>
  <si>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</si>
  <si>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</si>
  <si>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</si>
  <si>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</si>
  <si>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</si>
  <si>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</si>
  <si>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</si>
  <si>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</si>
  <si>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</si>
  <si>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</si>
  <si>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</si>
  <si>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</si>
  <si>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</si>
  <si>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</si>
  <si>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</si>
  <si>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</si>
  <si>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</si>
  <si>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</si>
  <si>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</si>
  <si>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</si>
  <si>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</si>
  <si>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</si>
  <si>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</si>
  <si>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</si>
  <si>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</si>
  <si>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</si>
  <si>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100m</t>
  </si>
  <si>
    <t>800 m</t>
  </si>
  <si>
    <t>p</t>
  </si>
  <si>
    <t>Összp</t>
  </si>
  <si>
    <t>Szév</t>
  </si>
  <si>
    <t>Ssz</t>
  </si>
  <si>
    <t>100 m</t>
  </si>
  <si>
    <t>Súlylökés</t>
  </si>
  <si>
    <t>Kisl</t>
  </si>
  <si>
    <t>Súly</t>
  </si>
  <si>
    <t xml:space="preserve">IV. korcsoport LEÁNY Összetett verseny </t>
  </si>
  <si>
    <t>IV. korcsoport LEÁNY EGYÉNI végeredmény (Sorbarendezés Ctrl + t )</t>
  </si>
  <si>
    <t>IV. korcsoport LEÁNY CSAPAT verseny (Sorrendezés Ctrl + z )</t>
  </si>
  <si>
    <t>Mezőszilas, Németh László Ált. Isk.</t>
  </si>
  <si>
    <t>Bodaki Titanilla</t>
  </si>
  <si>
    <t>Csendes Aletta</t>
  </si>
  <si>
    <t>Seres Gabriella</t>
  </si>
  <si>
    <t>Török Klaudia</t>
  </si>
  <si>
    <t>Varga Brigitta</t>
  </si>
  <si>
    <t>Mór, Radnóti Miklós Ált. Isk.</t>
  </si>
  <si>
    <t>Békési Eszter</t>
  </si>
  <si>
    <t>Kovács Nóra</t>
  </si>
  <si>
    <t>Krár Fanni</t>
  </si>
  <si>
    <t>Pallag Kata</t>
  </si>
  <si>
    <t>Takács Boglárka</t>
  </si>
  <si>
    <t>Székesfehérvár, Tóvárosi Ált. Isk.</t>
  </si>
  <si>
    <t>Bikki Viktória</t>
  </si>
  <si>
    <t>Király Lilla</t>
  </si>
  <si>
    <t>Kovács Helga</t>
  </si>
  <si>
    <t>Pécsi Dóra</t>
  </si>
  <si>
    <t>Pribék Adrienn</t>
  </si>
  <si>
    <t>Tóth Laura</t>
  </si>
  <si>
    <t>Menyhárt Zsófia</t>
  </si>
  <si>
    <t>Csenki Tamara</t>
  </si>
  <si>
    <t>Dunaújváros, Vasvári Pál Ált. Isk.</t>
  </si>
  <si>
    <t>Endrész Klaudia</t>
  </si>
  <si>
    <t>Kaszás Csenge</t>
  </si>
  <si>
    <t>Soponya, Zichy János Ált. Isk.</t>
  </si>
  <si>
    <t>Mazák Anna</t>
  </si>
  <si>
    <t>Székesfehérvár, István Király Ált. Isk.</t>
  </si>
  <si>
    <t>Ajtai Miriam</t>
  </si>
  <si>
    <t>Farkas Andrea</t>
  </si>
  <si>
    <t>Horváth Vivien</t>
  </si>
  <si>
    <t>Seres Klaudia</t>
  </si>
  <si>
    <t>Tóth Szimonetta</t>
  </si>
  <si>
    <t>Székesfehérvár, Vasvári Pál Gimn.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</si>
</sst>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mm:ss.00"/>
    <numFmt numFmtId="165" formatCode="mm:ss.000"/>
    <numFmt numFmtId="166" formatCode="0.000"/>
    <numFmt numFmtId="167" formatCode="General&quot; p&quot;"/>
    <numFmt numFmtId="168" formatCode="m:ss.00"/>
    <numFmt numFmtId="169" formatCode="General&quot;.&quot;"/>
    <numFmt numFmtId="170" formatCode="General&quot;. helyezett&quot;"/>
  </numFmts>
  <fonts count="49">
    <font>
      <sz val="11"/>
      <color indexed="8"/>
      <name val="Calibri"/>
      <family val="2"/>
    </font>
    <font>
      <sz val="12"/>
      <color indexed="8"/>
      <name val="Calibri"/>
      <family val="2"/>
    </font>
    <font>
      <sz val="8"/>
      <color indexed="8"/>
      <name val="Calibri"/>
      <family val="2"/>
    </font>
    <font>
      <sz val="10"/>
      <name val="Arial CE"/>
      <family val="0"/>
    </font>
    <font>
      <sz val="8"/>
      <name val="Times New Roman CE"/>
      <family val="1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name val="Times New Roman CE"/>
      <family val="0"/>
    </font>
    <font>
      <b/>
      <sz val="9"/>
      <color indexed="8"/>
      <name val="Calibri"/>
      <family val="2"/>
    </font>
    <font>
      <b/>
      <sz val="8"/>
      <color indexed="56"/>
      <name val="Calibri"/>
      <family val="2"/>
    </font>
    <font>
      <sz val="12"/>
      <color indexed="10"/>
      <name val="Calibri"/>
      <family val="2"/>
    </font>
    <font>
      <b/>
      <sz val="14"/>
      <color indexed="10"/>
      <name val="Calibri"/>
      <family val="2"/>
    </font>
    <font>
      <b/>
      <sz val="11"/>
      <color indexed="8"/>
      <name val="Calibri"/>
      <family val="2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9"/>
      <name val="Times New Roman"/>
      <family val="1"/>
    </font>
    <font>
      <sz val="8"/>
      <color indexed="56"/>
      <name val="Times New Roman"/>
      <family val="1"/>
    </font>
    <font>
      <i/>
      <sz val="9"/>
      <name val="Times New Roman"/>
      <family val="1"/>
    </font>
    <font>
      <sz val="6"/>
      <color indexed="8"/>
      <name val="Times New Roman"/>
      <family val="1"/>
    </font>
    <font>
      <sz val="10"/>
      <color indexed="10"/>
      <name val="Times New Roman"/>
      <family val="1"/>
    </font>
    <font>
      <sz val="6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i/>
      <sz val="11"/>
      <color indexed="17"/>
      <name val="Calibri"/>
      <family val="2"/>
    </font>
    <font>
      <b/>
      <sz val="12"/>
      <color indexed="17"/>
      <name val="Times New Roman"/>
      <family val="1"/>
    </font>
    <font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Calibri"/>
      <family val="2"/>
    </font>
    <font>
      <sz val="8"/>
      <name val="Calibri"/>
      <family val="2"/>
    </font>
    <font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2"/>
      <color indexed="10"/>
      <name val="Calibri"/>
      <family val="2"/>
    </font>
    <font>
      <b/>
      <i/>
      <sz val="12"/>
      <color indexed="1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/>
      <right/>
      <top style="thin"/>
      <bottom style="medium"/>
    </border>
    <border>
      <left/>
      <right/>
      <top style="medium"/>
      <bottom style="medium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thin"/>
      <right style="medium"/>
      <top style="medium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9" borderId="0" applyNumberFormat="0" applyBorder="0" applyAlignment="0" applyProtection="0"/>
    <xf numFmtId="0" fontId="37" fillId="3" borderId="0" applyNumberFormat="0" applyBorder="0" applyAlignment="0" applyProtection="0"/>
    <xf numFmtId="0" fontId="41" fillId="20" borderId="1" applyNumberFormat="0" applyAlignment="0" applyProtection="0"/>
    <xf numFmtId="0" fontId="43" fillId="21" borderId="2" applyNumberFormat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4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9" fillId="7" borderId="1" applyNumberFormat="0" applyAlignment="0" applyProtection="0"/>
    <xf numFmtId="0" fontId="42" fillId="0" borderId="6" applyNumberFormat="0" applyFill="0" applyAlignment="0" applyProtection="0"/>
    <xf numFmtId="0" fontId="38" fillId="22" borderId="0" applyNumberFormat="0" applyBorder="0" applyAlignment="0" applyProtection="0"/>
    <xf numFmtId="0" fontId="5" fillId="0" borderId="0">
      <alignment/>
      <protection/>
    </xf>
    <xf numFmtId="0" fontId="3" fillId="0" borderId="0">
      <alignment/>
      <protection/>
    </xf>
    <xf numFmtId="0" fontId="0" fillId="23" borderId="7" applyNumberFormat="0" applyFont="0" applyAlignment="0" applyProtection="0"/>
    <xf numFmtId="0" fontId="40" fillId="20" borderId="8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63">
    <xf numFmtId="0" fontId="0" fillId="0" borderId="0" xfId="0" applyAlignment="1">
      <alignment/>
    </xf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horizontal="center"/>
    </xf>
    <xf numFmtId="49" fontId="4" fillId="0" borderId="0" xfId="54" applyNumberFormat="1" applyFont="1" applyFill="1">
      <alignment/>
      <protection/>
    </xf>
    <xf numFmtId="164" fontId="4" fillId="0" borderId="0" xfId="54" applyNumberFormat="1" applyFont="1" applyFill="1">
      <alignment/>
      <protection/>
    </xf>
    <xf numFmtId="2" fontId="4" fillId="0" borderId="0" xfId="54" applyNumberFormat="1" applyFont="1" applyFill="1">
      <alignment/>
      <protection/>
    </xf>
    <xf numFmtId="0" fontId="5" fillId="0" borderId="0" xfId="53">
      <alignment/>
      <protection/>
    </xf>
    <xf numFmtId="0" fontId="6" fillId="0" borderId="10" xfId="54" applyNumberFormat="1" applyFont="1" applyFill="1" applyBorder="1" applyAlignment="1">
      <alignment horizontal="right"/>
      <protection/>
    </xf>
    <xf numFmtId="0" fontId="6" fillId="0" borderId="10" xfId="53" applyNumberFormat="1" applyFont="1" applyFill="1" applyBorder="1" applyAlignment="1">
      <alignment horizontal="right"/>
      <protection/>
    </xf>
    <xf numFmtId="1" fontId="6" fillId="0" borderId="10" xfId="53" applyNumberFormat="1" applyFont="1" applyFill="1" applyBorder="1" applyAlignment="1">
      <alignment horizontal="right"/>
      <protection/>
    </xf>
    <xf numFmtId="0" fontId="7" fillId="0" borderId="10" xfId="54" applyNumberFormat="1" applyFont="1" applyFill="1" applyBorder="1" applyAlignment="1">
      <alignment horizontal="right"/>
      <protection/>
    </xf>
    <xf numFmtId="164" fontId="7" fillId="0" borderId="10" xfId="53" applyNumberFormat="1" applyFont="1" applyFill="1" applyBorder="1">
      <alignment/>
      <protection/>
    </xf>
    <xf numFmtId="165" fontId="4" fillId="0" borderId="0" xfId="54" applyNumberFormat="1" applyFont="1" applyFill="1">
      <alignment/>
      <protection/>
    </xf>
    <xf numFmtId="2" fontId="7" fillId="0" borderId="10" xfId="53" applyNumberFormat="1" applyFont="1" applyFill="1" applyBorder="1">
      <alignment/>
      <protection/>
    </xf>
    <xf numFmtId="166" fontId="7" fillId="0" borderId="10" xfId="54" applyNumberFormat="1" applyFont="1" applyFill="1" applyBorder="1" applyAlignment="1">
      <alignment horizontal="right"/>
      <protection/>
    </xf>
    <xf numFmtId="0" fontId="7" fillId="0" borderId="10" xfId="54" applyNumberFormat="1" applyFont="1" applyFill="1" applyBorder="1" applyAlignment="1">
      <alignment horizontal="right"/>
      <protection/>
    </xf>
    <xf numFmtId="4" fontId="7" fillId="0" borderId="10" xfId="53" applyNumberFormat="1" applyFont="1" applyFill="1" applyBorder="1" applyAlignment="1">
      <alignment horizontal="right"/>
      <protection/>
    </xf>
    <xf numFmtId="1" fontId="7" fillId="0" borderId="10" xfId="53" applyNumberFormat="1" applyFont="1" applyFill="1" applyBorder="1" applyAlignment="1">
      <alignment horizontal="right"/>
      <protection/>
    </xf>
    <xf numFmtId="0" fontId="6" fillId="0" borderId="10" xfId="54" applyNumberFormat="1" applyFont="1" applyFill="1" applyBorder="1" applyAlignment="1">
      <alignment horizontal="right"/>
      <protection/>
    </xf>
    <xf numFmtId="2" fontId="6" fillId="0" borderId="10" xfId="53" applyNumberFormat="1" applyFont="1" applyFill="1" applyBorder="1">
      <alignment/>
      <protection/>
    </xf>
    <xf numFmtId="1" fontId="6" fillId="0" borderId="10" xfId="53" applyNumberFormat="1" applyFont="1" applyFill="1" applyBorder="1">
      <alignment/>
      <protection/>
    </xf>
    <xf numFmtId="164" fontId="6" fillId="0" borderId="10" xfId="53" applyNumberFormat="1" applyFont="1" applyFill="1" applyBorder="1">
      <alignment/>
      <protection/>
    </xf>
    <xf numFmtId="1" fontId="7" fillId="0" borderId="10" xfId="53" applyNumberFormat="1" applyFont="1" applyFill="1" applyBorder="1">
      <alignment/>
      <protection/>
    </xf>
    <xf numFmtId="164" fontId="7" fillId="0" borderId="10" xfId="53" applyNumberFormat="1" applyFont="1" applyFill="1" applyBorder="1" applyAlignment="1">
      <alignment horizontal="right"/>
      <protection/>
    </xf>
    <xf numFmtId="2" fontId="7" fillId="0" borderId="10" xfId="53" applyNumberFormat="1" applyFont="1" applyFill="1" applyBorder="1" applyAlignment="1">
      <alignment horizontal="right"/>
      <protection/>
    </xf>
    <xf numFmtId="164" fontId="6" fillId="0" borderId="10" xfId="53" applyNumberFormat="1" applyFont="1" applyFill="1" applyBorder="1" applyAlignment="1">
      <alignment horizontal="right"/>
      <protection/>
    </xf>
    <xf numFmtId="49" fontId="6" fillId="0" borderId="10" xfId="54" applyNumberFormat="1" applyFont="1" applyFill="1" applyBorder="1" applyAlignment="1">
      <alignment horizontal="right"/>
      <protection/>
    </xf>
    <xf numFmtId="1" fontId="6" fillId="0" borderId="10" xfId="54" applyNumberFormat="1" applyFont="1" applyFill="1" applyBorder="1" applyAlignment="1">
      <alignment horizontal="right"/>
      <protection/>
    </xf>
    <xf numFmtId="2" fontId="8" fillId="0" borderId="0" xfId="54" applyNumberFormat="1" applyFont="1" applyFill="1" applyAlignment="1">
      <alignment horizontal="center"/>
      <protection/>
    </xf>
    <xf numFmtId="2" fontId="6" fillId="0" borderId="10" xfId="54" applyNumberFormat="1" applyFont="1" applyFill="1" applyBorder="1" applyAlignment="1">
      <alignment horizontal="right"/>
      <protection/>
    </xf>
    <xf numFmtId="0" fontId="10" fillId="0" borderId="11" xfId="0" applyFont="1" applyFill="1" applyBorder="1" applyAlignment="1">
      <alignment horizontal="center"/>
    </xf>
    <xf numFmtId="167" fontId="11" fillId="0" borderId="11" xfId="0" applyNumberFormat="1" applyFont="1" applyBorder="1" applyAlignment="1">
      <alignment horizontal="right" vertical="center"/>
    </xf>
    <xf numFmtId="0" fontId="10" fillId="0" borderId="12" xfId="0" applyFont="1" applyFill="1" applyBorder="1" applyAlignment="1">
      <alignment horizontal="center"/>
    </xf>
    <xf numFmtId="167" fontId="11" fillId="0" borderId="12" xfId="0" applyNumberFormat="1" applyFont="1" applyBorder="1" applyAlignment="1">
      <alignment horizontal="right" vertical="center"/>
    </xf>
    <xf numFmtId="0" fontId="10" fillId="0" borderId="13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top"/>
    </xf>
    <xf numFmtId="0" fontId="14" fillId="0" borderId="0" xfId="0" applyFont="1" applyAlignment="1">
      <alignment horizontal="center" vertical="top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5" xfId="0" applyFont="1" applyBorder="1" applyAlignment="1">
      <alignment/>
    </xf>
    <xf numFmtId="0" fontId="10" fillId="0" borderId="17" xfId="0" applyFont="1" applyBorder="1" applyAlignment="1">
      <alignment horizontal="center"/>
    </xf>
    <xf numFmtId="167" fontId="11" fillId="0" borderId="17" xfId="0" applyNumberFormat="1" applyFont="1" applyBorder="1" applyAlignment="1">
      <alignment horizontal="right" vertical="center"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169" fontId="24" fillId="0" borderId="17" xfId="0" applyNumberFormat="1" applyFont="1" applyBorder="1" applyAlignment="1">
      <alignment/>
    </xf>
    <xf numFmtId="169" fontId="24" fillId="0" borderId="11" xfId="0" applyNumberFormat="1" applyFont="1" applyBorder="1" applyAlignment="1">
      <alignment/>
    </xf>
    <xf numFmtId="169" fontId="24" fillId="0" borderId="12" xfId="0" applyNumberFormat="1" applyFont="1" applyBorder="1" applyAlignment="1">
      <alignment/>
    </xf>
    <xf numFmtId="169" fontId="24" fillId="0" borderId="18" xfId="0" applyNumberFormat="1" applyFont="1" applyBorder="1" applyAlignment="1">
      <alignment/>
    </xf>
    <xf numFmtId="0" fontId="0" fillId="0" borderId="19" xfId="0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168" fontId="0" fillId="0" borderId="20" xfId="0" applyNumberFormat="1" applyFill="1" applyBorder="1" applyAlignment="1">
      <alignment horizontal="center" vertical="center"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0" fontId="0" fillId="0" borderId="0" xfId="0" applyAlignment="1" applyProtection="1">
      <alignment/>
      <protection/>
    </xf>
    <xf numFmtId="0" fontId="1" fillId="3" borderId="21" xfId="0" applyFont="1" applyFill="1" applyBorder="1" applyAlignment="1" applyProtection="1">
      <alignment/>
      <protection locked="0"/>
    </xf>
    <xf numFmtId="2" fontId="1" fillId="3" borderId="17" xfId="0" applyNumberFormat="1" applyFont="1" applyFill="1" applyBorder="1" applyAlignment="1" applyProtection="1">
      <alignment horizontal="center" vertical="top"/>
      <protection locked="0"/>
    </xf>
    <xf numFmtId="0" fontId="0" fillId="3" borderId="22" xfId="0" applyFill="1" applyBorder="1" applyAlignment="1" applyProtection="1">
      <alignment/>
      <protection locked="0"/>
    </xf>
    <xf numFmtId="2" fontId="1" fillId="3" borderId="11" xfId="0" applyNumberFormat="1" applyFont="1" applyFill="1" applyBorder="1" applyAlignment="1" applyProtection="1">
      <alignment horizontal="center" vertical="top"/>
      <protection locked="0"/>
    </xf>
    <xf numFmtId="0" fontId="0" fillId="3" borderId="23" xfId="0" applyFill="1" applyBorder="1" applyAlignment="1" applyProtection="1">
      <alignment/>
      <protection locked="0"/>
    </xf>
    <xf numFmtId="2" fontId="1" fillId="3" borderId="12" xfId="0" applyNumberFormat="1" applyFont="1" applyFill="1" applyBorder="1" applyAlignment="1" applyProtection="1">
      <alignment horizontal="center" vertical="top"/>
      <protection locked="0"/>
    </xf>
    <xf numFmtId="168" fontId="1" fillId="3" borderId="17" xfId="0" applyNumberFormat="1" applyFont="1" applyFill="1" applyBorder="1" applyAlignment="1" applyProtection="1">
      <alignment horizontal="center" vertical="top"/>
      <protection locked="0"/>
    </xf>
    <xf numFmtId="168" fontId="1" fillId="3" borderId="11" xfId="0" applyNumberFormat="1" applyFont="1" applyFill="1" applyBorder="1" applyAlignment="1" applyProtection="1">
      <alignment horizontal="center" vertical="top"/>
      <protection locked="0"/>
    </xf>
    <xf numFmtId="168" fontId="1" fillId="3" borderId="12" xfId="0" applyNumberFormat="1" applyFont="1" applyFill="1" applyBorder="1" applyAlignment="1" applyProtection="1">
      <alignment horizontal="center" vertical="top"/>
      <protection locked="0"/>
    </xf>
    <xf numFmtId="0" fontId="0" fillId="3" borderId="24" xfId="0" applyFill="1" applyBorder="1" applyAlignment="1" applyProtection="1">
      <alignment/>
      <protection locked="0"/>
    </xf>
    <xf numFmtId="2" fontId="0" fillId="3" borderId="13" xfId="0" applyNumberFormat="1" applyFill="1" applyBorder="1" applyAlignment="1" applyProtection="1">
      <alignment horizontal="center" vertical="top"/>
      <protection locked="0"/>
    </xf>
    <xf numFmtId="2" fontId="0" fillId="3" borderId="11" xfId="0" applyNumberFormat="1" applyFill="1" applyBorder="1" applyAlignment="1" applyProtection="1">
      <alignment horizontal="center" vertical="top"/>
      <protection locked="0"/>
    </xf>
    <xf numFmtId="0" fontId="0" fillId="3" borderId="0" xfId="0" applyFill="1" applyAlignment="1">
      <alignment/>
    </xf>
    <xf numFmtId="2" fontId="0" fillId="3" borderId="11" xfId="0" applyNumberFormat="1" applyFill="1" applyBorder="1" applyAlignment="1" applyProtection="1">
      <alignment horizontal="center"/>
      <protection locked="0"/>
    </xf>
    <xf numFmtId="2" fontId="0" fillId="3" borderId="12" xfId="0" applyNumberFormat="1" applyFill="1" applyBorder="1" applyAlignment="1" applyProtection="1">
      <alignment horizontal="center"/>
      <protection locked="0"/>
    </xf>
    <xf numFmtId="0" fontId="1" fillId="0" borderId="0" xfId="0" applyFont="1" applyAlignment="1">
      <alignment/>
    </xf>
    <xf numFmtId="0" fontId="29" fillId="0" borderId="0" xfId="0" applyFont="1" applyAlignment="1">
      <alignment/>
    </xf>
    <xf numFmtId="0" fontId="27" fillId="20" borderId="0" xfId="0" applyFont="1" applyFill="1" applyAlignment="1">
      <alignment horizontal="center" vertical="center"/>
    </xf>
    <xf numFmtId="0" fontId="13" fillId="20" borderId="10" xfId="0" applyFont="1" applyFill="1" applyBorder="1" applyAlignment="1">
      <alignment horizontal="right" vertical="center"/>
    </xf>
    <xf numFmtId="0" fontId="15" fillId="0" borderId="10" xfId="0" applyFont="1" applyFill="1" applyBorder="1" applyAlignment="1">
      <alignment/>
    </xf>
    <xf numFmtId="0" fontId="18" fillId="0" borderId="10" xfId="0" applyFont="1" applyFill="1" applyBorder="1" applyAlignment="1">
      <alignment horizontal="center" vertical="center"/>
    </xf>
    <xf numFmtId="2" fontId="26" fillId="0" borderId="10" xfId="0" applyNumberFormat="1" applyFont="1" applyFill="1" applyBorder="1" applyAlignment="1">
      <alignment horizontal="center" vertical="top"/>
    </xf>
    <xf numFmtId="0" fontId="17" fillId="0" borderId="10" xfId="0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center" vertical="top"/>
    </xf>
    <xf numFmtId="2" fontId="16" fillId="0" borderId="10" xfId="0" applyNumberFormat="1" applyFont="1" applyFill="1" applyBorder="1" applyAlignment="1">
      <alignment horizontal="right" vertical="center"/>
    </xf>
    <xf numFmtId="168" fontId="16" fillId="0" borderId="10" xfId="0" applyNumberFormat="1" applyFont="1" applyFill="1" applyBorder="1" applyAlignment="1">
      <alignment horizontal="right" vertical="center"/>
    </xf>
    <xf numFmtId="167" fontId="20" fillId="0" borderId="10" xfId="0" applyNumberFormat="1" applyFont="1" applyFill="1" applyBorder="1" applyAlignment="1">
      <alignment horizontal="right" vertical="center"/>
    </xf>
    <xf numFmtId="0" fontId="0" fillId="0" borderId="10" xfId="0" applyFill="1" applyBorder="1" applyAlignment="1">
      <alignment/>
    </xf>
    <xf numFmtId="0" fontId="21" fillId="0" borderId="10" xfId="0" applyFont="1" applyFill="1" applyBorder="1" applyAlignment="1">
      <alignment vertical="top" wrapText="1"/>
    </xf>
    <xf numFmtId="0" fontId="13" fillId="0" borderId="10" xfId="0" applyFont="1" applyBorder="1" applyAlignment="1">
      <alignment horizontal="right" vertical="center"/>
    </xf>
    <xf numFmtId="0" fontId="13" fillId="20" borderId="25" xfId="0" applyFont="1" applyFill="1" applyBorder="1" applyAlignment="1">
      <alignment horizontal="right" vertical="center"/>
    </xf>
    <xf numFmtId="0" fontId="15" fillId="0" borderId="25" xfId="0" applyFont="1" applyFill="1" applyBorder="1" applyAlignment="1">
      <alignment/>
    </xf>
    <xf numFmtId="0" fontId="18" fillId="0" borderId="25" xfId="0" applyFont="1" applyFill="1" applyBorder="1" applyAlignment="1">
      <alignment horizontal="center" vertical="center"/>
    </xf>
    <xf numFmtId="2" fontId="26" fillId="0" borderId="25" xfId="0" applyNumberFormat="1" applyFont="1" applyFill="1" applyBorder="1" applyAlignment="1">
      <alignment horizontal="center" vertical="top"/>
    </xf>
    <xf numFmtId="0" fontId="17" fillId="0" borderId="25" xfId="0" applyFont="1" applyFill="1" applyBorder="1" applyAlignment="1">
      <alignment horizontal="right"/>
    </xf>
    <xf numFmtId="2" fontId="14" fillId="0" borderId="25" xfId="0" applyNumberFormat="1" applyFont="1" applyFill="1" applyBorder="1" applyAlignment="1">
      <alignment horizontal="center" vertical="top"/>
    </xf>
    <xf numFmtId="2" fontId="16" fillId="0" borderId="25" xfId="0" applyNumberFormat="1" applyFont="1" applyFill="1" applyBorder="1" applyAlignment="1">
      <alignment horizontal="right" vertical="center"/>
    </xf>
    <xf numFmtId="168" fontId="16" fillId="0" borderId="25" xfId="0" applyNumberFormat="1" applyFont="1" applyFill="1" applyBorder="1" applyAlignment="1">
      <alignment horizontal="right" vertical="center"/>
    </xf>
    <xf numFmtId="167" fontId="20" fillId="0" borderId="25" xfId="0" applyNumberFormat="1" applyFont="1" applyFill="1" applyBorder="1" applyAlignment="1">
      <alignment horizontal="right" vertical="center"/>
    </xf>
    <xf numFmtId="0" fontId="0" fillId="0" borderId="25" xfId="0" applyFill="1" applyBorder="1" applyAlignment="1">
      <alignment/>
    </xf>
    <xf numFmtId="0" fontId="21" fillId="0" borderId="25" xfId="0" applyFont="1" applyFill="1" applyBorder="1" applyAlignment="1">
      <alignment vertical="top" wrapText="1"/>
    </xf>
    <xf numFmtId="0" fontId="13" fillId="20" borderId="26" xfId="0" applyFont="1" applyFill="1" applyBorder="1" applyAlignment="1">
      <alignment horizontal="center"/>
    </xf>
    <xf numFmtId="0" fontId="22" fillId="0" borderId="26" xfId="0" applyFont="1" applyFill="1" applyBorder="1" applyAlignment="1">
      <alignment vertical="top" wrapText="1"/>
    </xf>
    <xf numFmtId="167" fontId="23" fillId="0" borderId="26" xfId="0" applyNumberFormat="1" applyFont="1" applyFill="1" applyBorder="1" applyAlignment="1">
      <alignment vertical="center"/>
    </xf>
    <xf numFmtId="0" fontId="28" fillId="0" borderId="26" xfId="0" applyFont="1" applyFill="1" applyBorder="1" applyAlignment="1">
      <alignment vertical="center" wrapText="1"/>
    </xf>
    <xf numFmtId="0" fontId="22" fillId="0" borderId="26" xfId="0" applyFont="1" applyFill="1" applyBorder="1" applyAlignment="1">
      <alignment vertical="center" wrapText="1"/>
    </xf>
    <xf numFmtId="0" fontId="29" fillId="0" borderId="26" xfId="0" applyFont="1" applyBorder="1" applyAlignment="1">
      <alignment horizontal="center" vertical="center"/>
    </xf>
    <xf numFmtId="0" fontId="29" fillId="20" borderId="26" xfId="0" applyFont="1" applyFill="1" applyBorder="1" applyAlignment="1">
      <alignment horizontal="center" vertical="center"/>
    </xf>
    <xf numFmtId="0" fontId="31" fillId="3" borderId="17" xfId="0" applyFont="1" applyFill="1" applyBorder="1" applyAlignment="1" applyProtection="1">
      <alignment horizontal="center" vertical="center"/>
      <protection locked="0"/>
    </xf>
    <xf numFmtId="0" fontId="31" fillId="3" borderId="11" xfId="0" applyFont="1" applyFill="1" applyBorder="1" applyAlignment="1" applyProtection="1">
      <alignment horizontal="center"/>
      <protection locked="0"/>
    </xf>
    <xf numFmtId="0" fontId="31" fillId="3" borderId="12" xfId="0" applyFont="1" applyFill="1" applyBorder="1" applyAlignment="1" applyProtection="1">
      <alignment horizontal="center"/>
      <protection locked="0"/>
    </xf>
    <xf numFmtId="0" fontId="4" fillId="0" borderId="0" xfId="54" applyNumberFormat="1" applyFont="1" applyFill="1">
      <alignment/>
      <protection/>
    </xf>
    <xf numFmtId="0" fontId="0" fillId="24" borderId="24" xfId="0" applyFont="1" applyFill="1" applyBorder="1" applyAlignment="1" applyProtection="1">
      <alignment/>
      <protection locked="0"/>
    </xf>
    <xf numFmtId="0" fontId="31" fillId="24" borderId="27" xfId="0" applyFont="1" applyFill="1" applyBorder="1" applyAlignment="1" applyProtection="1">
      <alignment horizontal="center"/>
      <protection locked="0"/>
    </xf>
    <xf numFmtId="0" fontId="31" fillId="24" borderId="28" xfId="0" applyFont="1" applyFill="1" applyBorder="1" applyAlignment="1" applyProtection="1">
      <alignment horizontal="center"/>
      <protection locked="0"/>
    </xf>
    <xf numFmtId="0" fontId="0" fillId="24" borderId="29" xfId="0" applyFont="1" applyFill="1" applyBorder="1" applyAlignment="1" applyProtection="1">
      <alignment/>
      <protection locked="0"/>
    </xf>
    <xf numFmtId="0" fontId="31" fillId="24" borderId="30" xfId="0" applyFont="1" applyFill="1" applyBorder="1" applyAlignment="1" applyProtection="1">
      <alignment horizontal="center"/>
      <protection locked="0"/>
    </xf>
    <xf numFmtId="0" fontId="19" fillId="0" borderId="10" xfId="0" applyFont="1" applyFill="1" applyBorder="1" applyAlignment="1">
      <alignment vertical="top" wrapText="1"/>
    </xf>
    <xf numFmtId="0" fontId="9" fillId="0" borderId="31" xfId="0" applyFont="1" applyBorder="1" applyAlignment="1">
      <alignment horizontal="center"/>
    </xf>
    <xf numFmtId="0" fontId="30" fillId="3" borderId="11" xfId="0" applyFont="1" applyFill="1" applyBorder="1" applyAlignment="1" applyProtection="1">
      <alignment horizontal="left" vertical="top" wrapText="1"/>
      <protection locked="0"/>
    </xf>
    <xf numFmtId="0" fontId="30" fillId="3" borderId="32" xfId="0" applyFont="1" applyFill="1" applyBorder="1" applyAlignment="1" applyProtection="1">
      <alignment horizontal="left" vertical="top" wrapText="1"/>
      <protection locked="0"/>
    </xf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33" xfId="0" applyFont="1" applyBorder="1" applyAlignment="1">
      <alignment horizontal="center"/>
    </xf>
    <xf numFmtId="0" fontId="13" fillId="0" borderId="0" xfId="0" applyFont="1" applyAlignment="1">
      <alignment horizontal="center"/>
    </xf>
    <xf numFmtId="167" fontId="11" fillId="0" borderId="34" xfId="0" applyNumberFormat="1" applyFont="1" applyBorder="1" applyAlignment="1">
      <alignment horizontal="center" vertical="center"/>
    </xf>
    <xf numFmtId="167" fontId="11" fillId="0" borderId="35" xfId="0" applyNumberFormat="1" applyFont="1" applyBorder="1" applyAlignment="1">
      <alignment horizontal="center" vertical="center"/>
    </xf>
    <xf numFmtId="167" fontId="12" fillId="0" borderId="36" xfId="0" applyNumberFormat="1" applyFont="1" applyBorder="1" applyAlignment="1">
      <alignment horizontal="center" vertical="center"/>
    </xf>
    <xf numFmtId="167" fontId="12" fillId="0" borderId="37" xfId="0" applyNumberFormat="1" applyFont="1" applyBorder="1" applyAlignment="1">
      <alignment horizontal="center" vertical="center"/>
    </xf>
    <xf numFmtId="167" fontId="12" fillId="0" borderId="19" xfId="0" applyNumberFormat="1" applyFont="1" applyBorder="1" applyAlignment="1">
      <alignment horizontal="center" vertical="center"/>
    </xf>
    <xf numFmtId="167" fontId="12" fillId="0" borderId="20" xfId="0" applyNumberFormat="1" applyFont="1" applyBorder="1" applyAlignment="1">
      <alignment horizontal="center" vertical="center"/>
    </xf>
    <xf numFmtId="0" fontId="30" fillId="3" borderId="12" xfId="0" applyFont="1" applyFill="1" applyBorder="1" applyAlignment="1" applyProtection="1">
      <alignment horizontal="left" vertical="top" wrapText="1"/>
      <protection locked="0"/>
    </xf>
    <xf numFmtId="0" fontId="30" fillId="3" borderId="18" xfId="0" applyFont="1" applyFill="1" applyBorder="1" applyAlignment="1" applyProtection="1">
      <alignment horizontal="left" vertical="top" wrapText="1"/>
      <protection locked="0"/>
    </xf>
    <xf numFmtId="0" fontId="30" fillId="3" borderId="17" xfId="0" applyFont="1" applyFill="1" applyBorder="1" applyAlignment="1" applyProtection="1">
      <alignment horizontal="left" vertical="top" wrapText="1"/>
      <protection locked="0"/>
    </xf>
    <xf numFmtId="0" fontId="30" fillId="3" borderId="38" xfId="0" applyFont="1" applyFill="1" applyBorder="1" applyAlignment="1" applyProtection="1">
      <alignment horizontal="left" vertical="top" wrapText="1"/>
      <protection locked="0"/>
    </xf>
    <xf numFmtId="170" fontId="25" fillId="0" borderId="36" xfId="0" applyNumberFormat="1" applyFont="1" applyBorder="1" applyAlignment="1">
      <alignment horizontal="center" vertical="center"/>
    </xf>
    <xf numFmtId="170" fontId="25" fillId="0" borderId="37" xfId="0" applyNumberFormat="1" applyFont="1" applyBorder="1" applyAlignment="1">
      <alignment horizontal="center" vertical="center"/>
    </xf>
    <xf numFmtId="170" fontId="25" fillId="0" borderId="34" xfId="0" applyNumberFormat="1" applyFont="1" applyBorder="1" applyAlignment="1">
      <alignment horizontal="center" vertical="center"/>
    </xf>
    <xf numFmtId="170" fontId="25" fillId="0" borderId="35" xfId="0" applyNumberFormat="1" applyFont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0" fillId="3" borderId="39" xfId="0" applyFill="1" applyBorder="1" applyAlignment="1" applyProtection="1">
      <alignment horizontal="left"/>
      <protection locked="0"/>
    </xf>
    <xf numFmtId="0" fontId="0" fillId="3" borderId="40" xfId="0" applyFill="1" applyBorder="1" applyAlignment="1" applyProtection="1">
      <alignment horizontal="left"/>
      <protection locked="0"/>
    </xf>
    <xf numFmtId="0" fontId="0" fillId="3" borderId="41" xfId="0" applyFill="1" applyBorder="1" applyAlignment="1" applyProtection="1">
      <alignment horizontal="left"/>
      <protection locked="0"/>
    </xf>
    <xf numFmtId="167" fontId="11" fillId="0" borderId="34" xfId="0" applyNumberFormat="1" applyFont="1" applyFill="1" applyBorder="1" applyAlignment="1">
      <alignment horizontal="center" vertical="center"/>
    </xf>
    <xf numFmtId="167" fontId="11" fillId="0" borderId="35" xfId="0" applyNumberFormat="1" applyFont="1" applyFill="1" applyBorder="1" applyAlignment="1">
      <alignment horizontal="center" vertical="center"/>
    </xf>
    <xf numFmtId="0" fontId="0" fillId="24" borderId="42" xfId="0" applyFont="1" applyFill="1" applyBorder="1" applyAlignment="1" applyProtection="1">
      <alignment horizontal="left"/>
      <protection locked="0"/>
    </xf>
    <xf numFmtId="0" fontId="0" fillId="24" borderId="26" xfId="0" applyFont="1" applyFill="1" applyBorder="1" applyAlignment="1" applyProtection="1">
      <alignment horizontal="left"/>
      <protection locked="0"/>
    </xf>
    <xf numFmtId="0" fontId="0" fillId="24" borderId="43" xfId="0" applyFont="1" applyFill="1" applyBorder="1" applyAlignment="1" applyProtection="1">
      <alignment horizontal="left"/>
      <protection locked="0"/>
    </xf>
    <xf numFmtId="0" fontId="2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7" fillId="0" borderId="26" xfId="0" applyFont="1" applyBorder="1" applyAlignment="1">
      <alignment horizontal="center" vertical="center"/>
    </xf>
    <xf numFmtId="0" fontId="48" fillId="0" borderId="26" xfId="0" applyFont="1" applyFill="1" applyBorder="1" applyAlignment="1">
      <alignment vertical="center" wrapText="1"/>
    </xf>
    <xf numFmtId="0" fontId="11" fillId="0" borderId="0" xfId="0" applyFont="1" applyAlignment="1">
      <alignment/>
    </xf>
    <xf numFmtId="0" fontId="13" fillId="25" borderId="44" xfId="0" applyFont="1" applyFill="1" applyBorder="1" applyAlignment="1">
      <alignment horizontal="right" vertical="center"/>
    </xf>
    <xf numFmtId="0" fontId="15" fillId="25" borderId="44" xfId="0" applyFont="1" applyFill="1" applyBorder="1" applyAlignment="1">
      <alignment/>
    </xf>
    <xf numFmtId="0" fontId="18" fillId="25" borderId="44" xfId="0" applyFont="1" applyFill="1" applyBorder="1" applyAlignment="1">
      <alignment horizontal="center" vertical="center"/>
    </xf>
    <xf numFmtId="2" fontId="26" fillId="25" borderId="44" xfId="0" applyNumberFormat="1" applyFont="1" applyFill="1" applyBorder="1" applyAlignment="1">
      <alignment horizontal="center" vertical="top"/>
    </xf>
    <xf numFmtId="0" fontId="17" fillId="25" borderId="44" xfId="0" applyFont="1" applyFill="1" applyBorder="1" applyAlignment="1">
      <alignment horizontal="right"/>
    </xf>
    <xf numFmtId="2" fontId="14" fillId="25" borderId="44" xfId="0" applyNumberFormat="1" applyFont="1" applyFill="1" applyBorder="1" applyAlignment="1">
      <alignment horizontal="center" vertical="top"/>
    </xf>
    <xf numFmtId="2" fontId="16" fillId="25" borderId="44" xfId="0" applyNumberFormat="1" applyFont="1" applyFill="1" applyBorder="1" applyAlignment="1">
      <alignment horizontal="right" vertical="center"/>
    </xf>
    <xf numFmtId="168" fontId="16" fillId="25" borderId="44" xfId="0" applyNumberFormat="1" applyFont="1" applyFill="1" applyBorder="1" applyAlignment="1">
      <alignment horizontal="right" vertical="center"/>
    </xf>
    <xf numFmtId="167" fontId="20" fillId="25" borderId="44" xfId="0" applyNumberFormat="1" applyFont="1" applyFill="1" applyBorder="1" applyAlignment="1">
      <alignment horizontal="right" vertical="center"/>
    </xf>
    <xf numFmtId="0" fontId="0" fillId="25" borderId="44" xfId="0" applyFill="1" applyBorder="1" applyAlignment="1">
      <alignment/>
    </xf>
    <xf numFmtId="0" fontId="21" fillId="25" borderId="44" xfId="0" applyFont="1" applyFill="1" applyBorder="1" applyAlignment="1">
      <alignment vertical="top" wrapText="1"/>
    </xf>
    <xf numFmtId="0" fontId="0" fillId="25" borderId="0" xfId="0" applyFill="1" applyAlignment="1">
      <alignment/>
    </xf>
    <xf numFmtId="0" fontId="0" fillId="0" borderId="0" xfId="0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Comma" xfId="43"/>
    <cellStyle name="Comma [0]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Linked Cell" xfId="51"/>
    <cellStyle name="Neutral" xfId="52"/>
    <cellStyle name="Normál 2" xfId="53"/>
    <cellStyle name="Normál_Másolat eredetijeatletika_tobbproba_pontertek" xfId="54"/>
    <cellStyle name="Note" xfId="55"/>
    <cellStyle name="Output" xfId="56"/>
    <cellStyle name="Currency" xfId="57"/>
    <cellStyle name="Currency [0]" xfId="58"/>
    <cellStyle name="Percent" xfId="59"/>
    <cellStyle name="Title" xfId="60"/>
    <cellStyle name="Total" xfId="61"/>
    <cellStyle name="Warning Text" xfId="62"/>
  </cellStyles>
  <dxfs count="51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0</xdr:colOff>
      <xdr:row>1</xdr:row>
      <xdr:rowOff>200025</xdr:rowOff>
    </xdr:from>
    <xdr:to>
      <xdr:col>18</xdr:col>
      <xdr:colOff>85725</xdr:colOff>
      <xdr:row>7</xdr:row>
      <xdr:rowOff>38100</xdr:rowOff>
    </xdr:to>
    <xdr:sp>
      <xdr:nvSpPr>
        <xdr:cNvPr id="1" name="Szövegdoboz 1"/>
        <xdr:cNvSpPr txBox="1">
          <a:spLocks noChangeArrowheads="1"/>
        </xdr:cNvSpPr>
      </xdr:nvSpPr>
      <xdr:spPr>
        <a:xfrm>
          <a:off x="10344150" y="390525"/>
          <a:ext cx="1304925" cy="13811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Formátumok: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100 m:     13,45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Távol:      4,56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Klabda: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56,34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Súly:         9,76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800 m:     2:27,34 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ALOGH\II.%20kcs%20fi&#250;%20p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ú"/>
      <sheetName val="Beírás"/>
      <sheetName val="Csapat"/>
      <sheetName val="Egyén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1"/>
  <dimension ref="B1:P302"/>
  <sheetViews>
    <sheetView zoomScalePageLayoutView="0" workbookViewId="0" topLeftCell="A166">
      <selection activeCell="N12" sqref="N12"/>
    </sheetView>
  </sheetViews>
  <sheetFormatPr defaultColWidth="9.140625" defaultRowHeight="15"/>
  <cols>
    <col min="1" max="1" width="9.140625" style="6" customWidth="1"/>
    <col min="2" max="2" width="9.421875" style="3" customWidth="1"/>
    <col min="3" max="3" width="6.00390625" style="5" customWidth="1"/>
    <col min="4" max="4" width="10.00390625" style="5" customWidth="1"/>
    <col min="5" max="5" width="9.00390625" style="4" customWidth="1"/>
    <col min="6" max="6" width="8.7109375" style="3" customWidth="1"/>
    <col min="7" max="16384" width="9.140625" style="3" customWidth="1"/>
  </cols>
  <sheetData>
    <row r="1" spans="2:10" ht="12.75">
      <c r="B1" s="26" t="s">
        <v>13</v>
      </c>
      <c r="C1" s="29" t="s">
        <v>168</v>
      </c>
      <c r="D1" s="28" t="s">
        <v>12</v>
      </c>
      <c r="E1" s="25" t="s">
        <v>169</v>
      </c>
      <c r="F1" s="26" t="s">
        <v>8</v>
      </c>
      <c r="G1" s="27" t="s">
        <v>11</v>
      </c>
      <c r="H1" s="26" t="s">
        <v>10</v>
      </c>
      <c r="I1" s="26" t="s">
        <v>9</v>
      </c>
      <c r="J1" s="26" t="s">
        <v>8</v>
      </c>
    </row>
    <row r="2" spans="2:16" ht="12.75">
      <c r="B2" s="7">
        <v>11.34</v>
      </c>
      <c r="C2" s="8">
        <v>11.35</v>
      </c>
      <c r="D2" s="12">
        <v>0.001365740740740741</v>
      </c>
      <c r="E2" s="25">
        <v>0.001388888888888889</v>
      </c>
      <c r="F2" s="7">
        <v>300</v>
      </c>
      <c r="G2" s="5">
        <f aca="true" t="shared" si="0" ref="G2:G65">P2/100</f>
        <v>1.8</v>
      </c>
      <c r="H2" s="13">
        <v>3</v>
      </c>
      <c r="I2" s="13">
        <v>4</v>
      </c>
      <c r="J2" s="10">
        <v>0</v>
      </c>
      <c r="P2" s="22">
        <v>180</v>
      </c>
    </row>
    <row r="3" spans="2:16" ht="12.75">
      <c r="B3" s="14">
        <v>11.350999999999999</v>
      </c>
      <c r="C3" s="24">
        <v>11.37</v>
      </c>
      <c r="D3" s="12">
        <v>0.001388900462962963</v>
      </c>
      <c r="E3" s="23">
        <v>0.0013912037037037037</v>
      </c>
      <c r="F3" s="15">
        <v>299</v>
      </c>
      <c r="G3" s="108">
        <f t="shared" si="0"/>
        <v>1.82</v>
      </c>
      <c r="H3" s="13">
        <v>3.05</v>
      </c>
      <c r="I3" s="13">
        <v>4.28</v>
      </c>
      <c r="J3" s="10">
        <v>1</v>
      </c>
      <c r="P3" s="22">
        <v>182</v>
      </c>
    </row>
    <row r="4" spans="2:16" ht="12.75">
      <c r="B4" s="14">
        <v>11.370999999999999</v>
      </c>
      <c r="C4" s="24">
        <v>11.39</v>
      </c>
      <c r="D4" s="12">
        <v>0.001391215277777778</v>
      </c>
      <c r="E4" s="23">
        <v>0.0013958333333333331</v>
      </c>
      <c r="F4" s="15">
        <v>298</v>
      </c>
      <c r="G4" s="108">
        <f t="shared" si="0"/>
        <v>1.84</v>
      </c>
      <c r="H4" s="13">
        <v>3.1</v>
      </c>
      <c r="I4" s="13">
        <v>4.56</v>
      </c>
      <c r="J4" s="10">
        <v>2</v>
      </c>
      <c r="P4" s="22">
        <v>184</v>
      </c>
    </row>
    <row r="5" spans="2:16" ht="12.75">
      <c r="B5" s="14">
        <v>11.391</v>
      </c>
      <c r="C5" s="24">
        <v>11.41</v>
      </c>
      <c r="D5" s="12">
        <v>0.0013958449074074073</v>
      </c>
      <c r="E5" s="23">
        <v>0.0013993055555555555</v>
      </c>
      <c r="F5" s="15">
        <v>297</v>
      </c>
      <c r="G5" s="5">
        <f t="shared" si="0"/>
        <v>1.86</v>
      </c>
      <c r="H5" s="13">
        <v>3.14</v>
      </c>
      <c r="I5" s="13">
        <v>4.84</v>
      </c>
      <c r="J5" s="10">
        <v>3</v>
      </c>
      <c r="P5" s="22">
        <v>186</v>
      </c>
    </row>
    <row r="6" spans="2:16" ht="12.75">
      <c r="B6" s="14">
        <v>11.411</v>
      </c>
      <c r="C6" s="24">
        <v>11.43</v>
      </c>
      <c r="D6" s="12">
        <v>0.0013993171296296295</v>
      </c>
      <c r="E6" s="23">
        <v>0.0014027777777777777</v>
      </c>
      <c r="F6" s="15">
        <v>296</v>
      </c>
      <c r="G6" s="5">
        <f t="shared" si="0"/>
        <v>1.87</v>
      </c>
      <c r="H6" s="13">
        <v>3.19</v>
      </c>
      <c r="I6" s="13">
        <v>5.11</v>
      </c>
      <c r="J6" s="10">
        <v>4</v>
      </c>
      <c r="P6" s="22">
        <v>187</v>
      </c>
    </row>
    <row r="7" spans="2:16" ht="12.75">
      <c r="B7" s="14">
        <v>11.431</v>
      </c>
      <c r="C7" s="24">
        <v>11.46</v>
      </c>
      <c r="D7" s="12">
        <v>0.00140278935185185</v>
      </c>
      <c r="E7" s="23">
        <v>0.00140625</v>
      </c>
      <c r="F7" s="15">
        <v>295</v>
      </c>
      <c r="G7" s="5">
        <f t="shared" si="0"/>
        <v>1.89</v>
      </c>
      <c r="H7" s="13">
        <v>3.24</v>
      </c>
      <c r="I7" s="13">
        <v>5.39</v>
      </c>
      <c r="J7" s="10">
        <v>5</v>
      </c>
      <c r="P7" s="22">
        <v>189</v>
      </c>
    </row>
    <row r="8" spans="2:16" ht="12.75">
      <c r="B8" s="14">
        <v>11.461</v>
      </c>
      <c r="C8" s="24">
        <v>11.48</v>
      </c>
      <c r="D8" s="12">
        <v>0.00140626157407407</v>
      </c>
      <c r="E8" s="23">
        <v>0.0014097222222222221</v>
      </c>
      <c r="F8" s="15">
        <v>294</v>
      </c>
      <c r="G8" s="5">
        <f t="shared" si="0"/>
        <v>1.91</v>
      </c>
      <c r="H8" s="13">
        <v>3.29</v>
      </c>
      <c r="I8" s="13">
        <v>5.67</v>
      </c>
      <c r="J8" s="10">
        <v>6</v>
      </c>
      <c r="P8" s="22">
        <v>191</v>
      </c>
    </row>
    <row r="9" spans="2:16" ht="12.75">
      <c r="B9" s="14">
        <v>11.481</v>
      </c>
      <c r="C9" s="24">
        <v>11.5</v>
      </c>
      <c r="D9" s="12">
        <v>0.0014097337962963</v>
      </c>
      <c r="E9" s="23">
        <v>0.0014131944444444446</v>
      </c>
      <c r="F9" s="15">
        <v>293</v>
      </c>
      <c r="G9" s="5">
        <f t="shared" si="0"/>
        <v>1.93</v>
      </c>
      <c r="H9" s="13">
        <v>3.34</v>
      </c>
      <c r="I9" s="13">
        <v>5.95</v>
      </c>
      <c r="J9" s="10">
        <v>7</v>
      </c>
      <c r="P9" s="22">
        <v>193</v>
      </c>
    </row>
    <row r="10" spans="2:16" ht="12.75">
      <c r="B10" s="14">
        <v>11.501</v>
      </c>
      <c r="C10" s="24">
        <v>11.52</v>
      </c>
      <c r="D10" s="12">
        <v>0.00141320601851852</v>
      </c>
      <c r="E10" s="23">
        <v>0.0014166666666666668</v>
      </c>
      <c r="F10" s="15">
        <v>292</v>
      </c>
      <c r="G10" s="5">
        <f t="shared" si="0"/>
        <v>1.95</v>
      </c>
      <c r="H10" s="13">
        <v>3.38</v>
      </c>
      <c r="I10" s="13">
        <v>6.23</v>
      </c>
      <c r="J10" s="10">
        <v>8</v>
      </c>
      <c r="P10" s="22">
        <v>195</v>
      </c>
    </row>
    <row r="11" spans="2:16" ht="12.75">
      <c r="B11" s="14">
        <v>11.520999999999999</v>
      </c>
      <c r="C11" s="24">
        <v>11.54</v>
      </c>
      <c r="D11" s="12">
        <v>0.00141667824074074</v>
      </c>
      <c r="E11" s="23">
        <v>0.001420138888888889</v>
      </c>
      <c r="F11" s="15">
        <v>291</v>
      </c>
      <c r="G11" s="5">
        <f t="shared" si="0"/>
        <v>1.97</v>
      </c>
      <c r="H11" s="13">
        <v>3.43</v>
      </c>
      <c r="I11" s="13">
        <v>6.51</v>
      </c>
      <c r="J11" s="10">
        <v>9</v>
      </c>
      <c r="P11" s="22">
        <v>197</v>
      </c>
    </row>
    <row r="12" spans="2:16" ht="12.75">
      <c r="B12" s="14">
        <v>11.540999999999999</v>
      </c>
      <c r="C12" s="24">
        <v>11.56</v>
      </c>
      <c r="D12" s="12">
        <v>0.00142015046296296</v>
      </c>
      <c r="E12" s="23">
        <v>0.001423611111111111</v>
      </c>
      <c r="F12" s="15">
        <v>290</v>
      </c>
      <c r="G12" s="5">
        <f t="shared" si="0"/>
        <v>1.99</v>
      </c>
      <c r="H12" s="13">
        <v>3.48</v>
      </c>
      <c r="I12" s="13">
        <v>6.78</v>
      </c>
      <c r="J12" s="10">
        <v>10</v>
      </c>
      <c r="P12" s="22">
        <v>199</v>
      </c>
    </row>
    <row r="13" spans="2:16" ht="12.75">
      <c r="B13" s="14">
        <v>11.561</v>
      </c>
      <c r="C13" s="24">
        <v>11.58</v>
      </c>
      <c r="D13" s="12">
        <v>0.00142362268518518</v>
      </c>
      <c r="E13" s="23">
        <v>0.00142708333333333</v>
      </c>
      <c r="F13" s="15">
        <v>289</v>
      </c>
      <c r="G13" s="5">
        <f t="shared" si="0"/>
        <v>2.01</v>
      </c>
      <c r="H13" s="13">
        <v>3.53</v>
      </c>
      <c r="I13" s="13">
        <v>7.06</v>
      </c>
      <c r="J13" s="10">
        <v>11</v>
      </c>
      <c r="P13" s="22">
        <v>201</v>
      </c>
    </row>
    <row r="14" spans="2:16" ht="12.75">
      <c r="B14" s="14">
        <v>11.581</v>
      </c>
      <c r="C14" s="24">
        <v>11.6</v>
      </c>
      <c r="D14" s="12">
        <v>0.00142709490740741</v>
      </c>
      <c r="E14" s="23">
        <v>0.00143055555555556</v>
      </c>
      <c r="F14" s="15">
        <v>288</v>
      </c>
      <c r="G14" s="5">
        <f t="shared" si="0"/>
        <v>2.02</v>
      </c>
      <c r="H14" s="13">
        <v>3.58</v>
      </c>
      <c r="I14" s="13">
        <v>7.34</v>
      </c>
      <c r="J14" s="10">
        <v>12</v>
      </c>
      <c r="P14" s="22">
        <v>202</v>
      </c>
    </row>
    <row r="15" spans="2:16" ht="12.75">
      <c r="B15" s="14">
        <v>11.600999999999999</v>
      </c>
      <c r="C15" s="24">
        <v>11.62</v>
      </c>
      <c r="D15" s="12">
        <v>0.00143056712962963</v>
      </c>
      <c r="E15" s="23">
        <v>0.00143402777777779</v>
      </c>
      <c r="F15" s="15">
        <v>287</v>
      </c>
      <c r="G15" s="5">
        <f t="shared" si="0"/>
        <v>2.04</v>
      </c>
      <c r="H15" s="13">
        <v>3.62</v>
      </c>
      <c r="I15" s="13">
        <v>7.62</v>
      </c>
      <c r="J15" s="10">
        <v>13</v>
      </c>
      <c r="P15" s="22">
        <v>204</v>
      </c>
    </row>
    <row r="16" spans="2:16" ht="12.75">
      <c r="B16" s="14">
        <v>11.620999999999999</v>
      </c>
      <c r="C16" s="24">
        <v>11.64</v>
      </c>
      <c r="D16" s="12">
        <v>0.00143403935185185</v>
      </c>
      <c r="E16" s="23">
        <v>0.00143750000000002</v>
      </c>
      <c r="F16" s="15">
        <v>286</v>
      </c>
      <c r="G16" s="5">
        <f t="shared" si="0"/>
        <v>2.06</v>
      </c>
      <c r="H16" s="13">
        <v>3.67</v>
      </c>
      <c r="I16" s="13">
        <v>7.9</v>
      </c>
      <c r="J16" s="10">
        <v>14</v>
      </c>
      <c r="P16" s="22">
        <v>206</v>
      </c>
    </row>
    <row r="17" spans="2:16" ht="12.75">
      <c r="B17" s="14">
        <v>11.641</v>
      </c>
      <c r="C17" s="24">
        <v>11.67</v>
      </c>
      <c r="D17" s="12">
        <v>0.00143751157407407</v>
      </c>
      <c r="E17" s="23">
        <v>0.00144097222222225</v>
      </c>
      <c r="F17" s="15">
        <v>285</v>
      </c>
      <c r="G17" s="5">
        <f t="shared" si="0"/>
        <v>2.08</v>
      </c>
      <c r="H17" s="13">
        <v>3.72</v>
      </c>
      <c r="I17" s="13">
        <v>8.18</v>
      </c>
      <c r="J17" s="10">
        <v>15</v>
      </c>
      <c r="P17" s="22">
        <v>208</v>
      </c>
    </row>
    <row r="18" spans="2:16" ht="12.75">
      <c r="B18" s="14">
        <v>11.671</v>
      </c>
      <c r="C18" s="24">
        <v>11.69</v>
      </c>
      <c r="D18" s="12">
        <v>0.0014409837962963</v>
      </c>
      <c r="E18" s="23">
        <v>0.00144444444444448</v>
      </c>
      <c r="F18" s="15">
        <v>284</v>
      </c>
      <c r="G18" s="5">
        <f t="shared" si="0"/>
        <v>2.1</v>
      </c>
      <c r="H18" s="13">
        <v>3.77</v>
      </c>
      <c r="I18" s="13">
        <v>8.45</v>
      </c>
      <c r="J18" s="10">
        <v>16</v>
      </c>
      <c r="P18" s="22">
        <v>210</v>
      </c>
    </row>
    <row r="19" spans="2:16" ht="12.75">
      <c r="B19" s="14">
        <v>11.690999999999999</v>
      </c>
      <c r="C19" s="24">
        <v>11.71</v>
      </c>
      <c r="D19" s="12">
        <v>0.00144445601851852</v>
      </c>
      <c r="E19" s="23">
        <v>0.00144791666666671</v>
      </c>
      <c r="F19" s="15">
        <v>283</v>
      </c>
      <c r="G19" s="5">
        <f t="shared" si="0"/>
        <v>2.12</v>
      </c>
      <c r="H19" s="13">
        <v>3.82</v>
      </c>
      <c r="I19" s="13">
        <v>8.73</v>
      </c>
      <c r="J19" s="10">
        <v>17</v>
      </c>
      <c r="P19" s="22">
        <v>212</v>
      </c>
    </row>
    <row r="20" spans="2:16" ht="12.75">
      <c r="B20" s="14">
        <v>11.711</v>
      </c>
      <c r="C20" s="24">
        <v>11.73</v>
      </c>
      <c r="D20" s="12">
        <v>0.00144792824074074</v>
      </c>
      <c r="E20" s="23">
        <v>0.00145138888888894</v>
      </c>
      <c r="F20" s="15">
        <v>282</v>
      </c>
      <c r="G20" s="5">
        <f t="shared" si="0"/>
        <v>2.14</v>
      </c>
      <c r="H20" s="13">
        <v>3.86</v>
      </c>
      <c r="I20" s="13">
        <v>9.01</v>
      </c>
      <c r="J20" s="10">
        <v>18</v>
      </c>
      <c r="P20" s="22">
        <v>214</v>
      </c>
    </row>
    <row r="21" spans="2:16" ht="12.75">
      <c r="B21" s="14">
        <v>11.731</v>
      </c>
      <c r="C21" s="24">
        <v>11.75</v>
      </c>
      <c r="D21" s="12">
        <v>0.00145140046296296</v>
      </c>
      <c r="E21" s="23">
        <v>0.00145486111111117</v>
      </c>
      <c r="F21" s="15">
        <v>281</v>
      </c>
      <c r="G21" s="5">
        <f t="shared" si="0"/>
        <v>2.16</v>
      </c>
      <c r="H21" s="13">
        <v>3.91</v>
      </c>
      <c r="I21" s="13">
        <v>9.29</v>
      </c>
      <c r="J21" s="10">
        <v>19</v>
      </c>
      <c r="P21" s="22">
        <v>216</v>
      </c>
    </row>
    <row r="22" spans="2:16" ht="12.75">
      <c r="B22" s="14">
        <v>11.751</v>
      </c>
      <c r="C22" s="24">
        <v>11.77</v>
      </c>
      <c r="D22" s="12">
        <v>0.00145487268518518</v>
      </c>
      <c r="E22" s="23">
        <v>0.0014583333333334</v>
      </c>
      <c r="F22" s="15">
        <v>280</v>
      </c>
      <c r="G22" s="5">
        <f t="shared" si="0"/>
        <v>2.17</v>
      </c>
      <c r="H22" s="13">
        <v>3.96</v>
      </c>
      <c r="I22" s="13">
        <v>9.57</v>
      </c>
      <c r="J22" s="10">
        <v>20</v>
      </c>
      <c r="P22" s="22">
        <v>217</v>
      </c>
    </row>
    <row r="23" spans="2:16" ht="12.75">
      <c r="B23" s="14">
        <v>11.770999999999999</v>
      </c>
      <c r="C23" s="24">
        <v>11.79</v>
      </c>
      <c r="D23" s="12">
        <v>0.00145834490740741</v>
      </c>
      <c r="E23" s="23">
        <v>0.00146180555555563</v>
      </c>
      <c r="F23" s="15">
        <v>279</v>
      </c>
      <c r="G23" s="5">
        <f t="shared" si="0"/>
        <v>2.19</v>
      </c>
      <c r="H23" s="13">
        <v>4.01</v>
      </c>
      <c r="I23" s="13">
        <v>9.85</v>
      </c>
      <c r="J23" s="10">
        <v>21</v>
      </c>
      <c r="P23" s="22">
        <v>219</v>
      </c>
    </row>
    <row r="24" spans="2:16" ht="12.75">
      <c r="B24" s="14">
        <v>11.790999999999999</v>
      </c>
      <c r="C24" s="24">
        <v>11.81</v>
      </c>
      <c r="D24" s="12">
        <v>0.00146181712962963</v>
      </c>
      <c r="E24" s="23">
        <v>0.00146527777777786</v>
      </c>
      <c r="F24" s="15">
        <v>278</v>
      </c>
      <c r="G24" s="5">
        <f t="shared" si="0"/>
        <v>2.21</v>
      </c>
      <c r="H24" s="13">
        <v>4.06</v>
      </c>
      <c r="I24" s="13">
        <v>10.12</v>
      </c>
      <c r="J24" s="10">
        <v>22</v>
      </c>
      <c r="P24" s="22">
        <v>221</v>
      </c>
    </row>
    <row r="25" spans="2:16" ht="12.75">
      <c r="B25" s="14">
        <v>11.811</v>
      </c>
      <c r="C25" s="24">
        <v>11.83</v>
      </c>
      <c r="D25" s="12">
        <v>0.00146528935185185</v>
      </c>
      <c r="E25" s="23">
        <v>0.00146875000000009</v>
      </c>
      <c r="F25" s="15">
        <v>277</v>
      </c>
      <c r="G25" s="5">
        <f t="shared" si="0"/>
        <v>2.23</v>
      </c>
      <c r="H25" s="13">
        <v>4.1</v>
      </c>
      <c r="I25" s="13">
        <v>10.4</v>
      </c>
      <c r="J25" s="10">
        <v>23</v>
      </c>
      <c r="P25" s="22">
        <v>223</v>
      </c>
    </row>
    <row r="26" spans="2:16" ht="12.75">
      <c r="B26" s="14">
        <v>11.831</v>
      </c>
      <c r="C26" s="24">
        <v>11.85</v>
      </c>
      <c r="D26" s="12">
        <v>0.00146876157407407</v>
      </c>
      <c r="E26" s="23">
        <v>0.00147222222222232</v>
      </c>
      <c r="F26" s="15">
        <v>276</v>
      </c>
      <c r="G26" s="5">
        <f t="shared" si="0"/>
        <v>2.25</v>
      </c>
      <c r="H26" s="13">
        <v>4.15</v>
      </c>
      <c r="I26" s="13">
        <v>10.68</v>
      </c>
      <c r="J26" s="10">
        <v>24</v>
      </c>
      <c r="P26" s="22">
        <v>225</v>
      </c>
    </row>
    <row r="27" spans="2:16" ht="12.75">
      <c r="B27" s="14">
        <v>11.850999999999999</v>
      </c>
      <c r="C27" s="24">
        <v>11.88</v>
      </c>
      <c r="D27" s="12">
        <v>0.0014722337962963</v>
      </c>
      <c r="E27" s="23">
        <v>0.00147569444444455</v>
      </c>
      <c r="F27" s="15">
        <v>275</v>
      </c>
      <c r="G27" s="5">
        <f t="shared" si="0"/>
        <v>2.27</v>
      </c>
      <c r="H27" s="13">
        <v>4.2</v>
      </c>
      <c r="I27" s="13">
        <v>10.96</v>
      </c>
      <c r="J27" s="10">
        <v>25</v>
      </c>
      <c r="P27" s="22">
        <v>227</v>
      </c>
    </row>
    <row r="28" spans="2:16" ht="12.75">
      <c r="B28" s="14">
        <v>11.881</v>
      </c>
      <c r="C28" s="24">
        <v>11.9</v>
      </c>
      <c r="D28" s="12">
        <v>0.00147570601851852</v>
      </c>
      <c r="E28" s="23">
        <v>0.00147916666666678</v>
      </c>
      <c r="F28" s="15">
        <v>274</v>
      </c>
      <c r="G28" s="5">
        <f t="shared" si="0"/>
        <v>2.29</v>
      </c>
      <c r="H28" s="13">
        <v>4.25</v>
      </c>
      <c r="I28" s="13">
        <v>11.24</v>
      </c>
      <c r="J28" s="10">
        <v>26</v>
      </c>
      <c r="P28" s="22">
        <v>229</v>
      </c>
    </row>
    <row r="29" spans="2:16" ht="12.75">
      <c r="B29" s="14">
        <v>11.901</v>
      </c>
      <c r="C29" s="24">
        <v>11.92</v>
      </c>
      <c r="D29" s="12">
        <v>0.00147917824074074</v>
      </c>
      <c r="E29" s="23">
        <v>0.00148263888888901</v>
      </c>
      <c r="F29" s="15">
        <v>273</v>
      </c>
      <c r="G29" s="5">
        <f t="shared" si="0"/>
        <v>2.31</v>
      </c>
      <c r="H29" s="13">
        <v>4.3</v>
      </c>
      <c r="I29" s="13">
        <v>11.52</v>
      </c>
      <c r="J29" s="10">
        <v>27</v>
      </c>
      <c r="P29" s="22">
        <v>231</v>
      </c>
    </row>
    <row r="30" spans="2:16" ht="12.75">
      <c r="B30" s="14">
        <v>11.921</v>
      </c>
      <c r="C30" s="24">
        <v>11.94</v>
      </c>
      <c r="D30" s="12">
        <v>0.00148265046296296</v>
      </c>
      <c r="E30" s="23">
        <v>0.00148611111111124</v>
      </c>
      <c r="F30" s="15">
        <v>272</v>
      </c>
      <c r="G30" s="5">
        <f t="shared" si="0"/>
        <v>2.32</v>
      </c>
      <c r="H30" s="13">
        <v>4.34</v>
      </c>
      <c r="I30" s="13">
        <v>11.8</v>
      </c>
      <c r="J30" s="10">
        <v>28</v>
      </c>
      <c r="P30" s="22">
        <v>232</v>
      </c>
    </row>
    <row r="31" spans="2:16" ht="12.75">
      <c r="B31" s="14">
        <v>11.940999999999999</v>
      </c>
      <c r="C31" s="24">
        <v>11.96</v>
      </c>
      <c r="D31" s="12">
        <v>0.00148612268518518</v>
      </c>
      <c r="E31" s="23">
        <v>0.00148958333333347</v>
      </c>
      <c r="F31" s="15">
        <v>271</v>
      </c>
      <c r="G31" s="5">
        <f t="shared" si="0"/>
        <v>2.34</v>
      </c>
      <c r="H31" s="13">
        <v>4.39</v>
      </c>
      <c r="I31" s="13">
        <v>12.07</v>
      </c>
      <c r="J31" s="10">
        <v>29</v>
      </c>
      <c r="P31" s="22">
        <v>234</v>
      </c>
    </row>
    <row r="32" spans="2:16" ht="12.75">
      <c r="B32" s="14">
        <v>11.961</v>
      </c>
      <c r="C32" s="24">
        <v>11.98</v>
      </c>
      <c r="D32" s="12">
        <v>0.00148959490740741</v>
      </c>
      <c r="E32" s="23">
        <v>0.0014930555555557</v>
      </c>
      <c r="F32" s="15">
        <v>270</v>
      </c>
      <c r="G32" s="5">
        <f t="shared" si="0"/>
        <v>2.36</v>
      </c>
      <c r="H32" s="13">
        <v>4.44</v>
      </c>
      <c r="I32" s="13">
        <v>12.35</v>
      </c>
      <c r="J32" s="10">
        <v>30</v>
      </c>
      <c r="P32" s="22">
        <v>236</v>
      </c>
    </row>
    <row r="33" spans="2:16" ht="12.75">
      <c r="B33" s="14">
        <v>11.981</v>
      </c>
      <c r="C33" s="24">
        <v>12</v>
      </c>
      <c r="D33" s="12">
        <v>0.00149306712962963</v>
      </c>
      <c r="E33" s="23">
        <v>0.00149652777777793</v>
      </c>
      <c r="F33" s="15">
        <v>269</v>
      </c>
      <c r="G33" s="5">
        <f t="shared" si="0"/>
        <v>2.38</v>
      </c>
      <c r="H33" s="13">
        <v>4.49</v>
      </c>
      <c r="I33" s="13">
        <v>12.63</v>
      </c>
      <c r="J33" s="10">
        <v>31</v>
      </c>
      <c r="P33" s="22">
        <v>238</v>
      </c>
    </row>
    <row r="34" spans="2:16" ht="12.75">
      <c r="B34" s="14">
        <v>12.001</v>
      </c>
      <c r="C34" s="24">
        <v>12.02</v>
      </c>
      <c r="D34" s="12">
        <v>0.00149653935185185</v>
      </c>
      <c r="E34" s="23">
        <v>0.00150000000000016</v>
      </c>
      <c r="F34" s="15">
        <v>268</v>
      </c>
      <c r="G34" s="5">
        <f t="shared" si="0"/>
        <v>2.4</v>
      </c>
      <c r="H34" s="13">
        <v>4.54</v>
      </c>
      <c r="I34" s="13">
        <v>12.91</v>
      </c>
      <c r="J34" s="10">
        <v>32</v>
      </c>
      <c r="P34" s="22">
        <v>240</v>
      </c>
    </row>
    <row r="35" spans="2:16" ht="12.75">
      <c r="B35" s="14">
        <v>12.020999999999999</v>
      </c>
      <c r="C35" s="24">
        <v>12.04</v>
      </c>
      <c r="D35" s="12">
        <v>0.00150001157407407</v>
      </c>
      <c r="E35" s="23">
        <v>0.00150347222222239</v>
      </c>
      <c r="F35" s="15">
        <v>267</v>
      </c>
      <c r="G35" s="5">
        <f t="shared" si="0"/>
        <v>2.42</v>
      </c>
      <c r="H35" s="13">
        <v>4.58</v>
      </c>
      <c r="I35" s="13">
        <v>13.19</v>
      </c>
      <c r="J35" s="10">
        <v>33</v>
      </c>
      <c r="P35" s="22">
        <v>242</v>
      </c>
    </row>
    <row r="36" spans="2:16" ht="12.75">
      <c r="B36" s="14">
        <v>12.040999999999999</v>
      </c>
      <c r="C36" s="24">
        <v>12.04</v>
      </c>
      <c r="D36" s="12">
        <v>0.0015034837962963</v>
      </c>
      <c r="E36" s="23">
        <v>0.00150694444444462</v>
      </c>
      <c r="F36" s="15">
        <v>266</v>
      </c>
      <c r="G36" s="5">
        <f t="shared" si="0"/>
        <v>2.44</v>
      </c>
      <c r="H36" s="13">
        <v>4.63</v>
      </c>
      <c r="I36" s="13">
        <v>13.47</v>
      </c>
      <c r="J36" s="10">
        <v>34</v>
      </c>
      <c r="P36" s="22">
        <v>244</v>
      </c>
    </row>
    <row r="37" spans="2:16" ht="12.75">
      <c r="B37" s="14">
        <v>12.040999999999999</v>
      </c>
      <c r="C37" s="24">
        <v>12.09</v>
      </c>
      <c r="D37" s="12">
        <v>0.00150695601851852</v>
      </c>
      <c r="E37" s="23">
        <v>0.00151041666666685</v>
      </c>
      <c r="F37" s="15">
        <v>265</v>
      </c>
      <c r="G37" s="5">
        <f t="shared" si="0"/>
        <v>2.46</v>
      </c>
      <c r="H37" s="13">
        <v>4.68</v>
      </c>
      <c r="I37" s="13">
        <v>13.74</v>
      </c>
      <c r="J37" s="10">
        <v>35</v>
      </c>
      <c r="P37" s="22">
        <v>246</v>
      </c>
    </row>
    <row r="38" spans="2:16" ht="12.75">
      <c r="B38" s="14">
        <v>12.091</v>
      </c>
      <c r="C38" s="24">
        <v>12.11</v>
      </c>
      <c r="D38" s="12">
        <v>0.00151042824074074</v>
      </c>
      <c r="E38" s="23">
        <v>0.00151388888888908</v>
      </c>
      <c r="F38" s="15">
        <v>264</v>
      </c>
      <c r="G38" s="5">
        <f t="shared" si="0"/>
        <v>2.47</v>
      </c>
      <c r="H38" s="13">
        <v>4.73</v>
      </c>
      <c r="I38" s="13">
        <v>14.02</v>
      </c>
      <c r="J38" s="10">
        <v>36</v>
      </c>
      <c r="P38" s="22">
        <v>247</v>
      </c>
    </row>
    <row r="39" spans="2:16" ht="12.75">
      <c r="B39" s="14">
        <v>12.110999999999999</v>
      </c>
      <c r="C39" s="24">
        <v>12.13</v>
      </c>
      <c r="D39" s="12">
        <v>0.00151390046296296</v>
      </c>
      <c r="E39" s="23">
        <v>0.00151736111111131</v>
      </c>
      <c r="F39" s="15">
        <v>263</v>
      </c>
      <c r="G39" s="5">
        <f t="shared" si="0"/>
        <v>2.49</v>
      </c>
      <c r="H39" s="13">
        <v>4.78</v>
      </c>
      <c r="I39" s="13">
        <v>14.3</v>
      </c>
      <c r="J39" s="10">
        <v>37</v>
      </c>
      <c r="P39" s="22">
        <v>249</v>
      </c>
    </row>
    <row r="40" spans="2:16" ht="12.75">
      <c r="B40" s="14">
        <v>12.131</v>
      </c>
      <c r="C40" s="24">
        <v>12.15</v>
      </c>
      <c r="D40" s="12">
        <v>0.00151737268518518</v>
      </c>
      <c r="E40" s="23">
        <v>0.00152083333333354</v>
      </c>
      <c r="F40" s="15">
        <v>262</v>
      </c>
      <c r="G40" s="5">
        <f t="shared" si="0"/>
        <v>2.51</v>
      </c>
      <c r="H40" s="13">
        <v>4.82</v>
      </c>
      <c r="I40" s="13">
        <v>14.58</v>
      </c>
      <c r="J40" s="10">
        <v>38</v>
      </c>
      <c r="P40" s="22">
        <v>251</v>
      </c>
    </row>
    <row r="41" spans="2:16" ht="12.75">
      <c r="B41" s="14">
        <v>12.151</v>
      </c>
      <c r="C41" s="24">
        <v>12.17</v>
      </c>
      <c r="D41" s="12">
        <v>0.00152084490740741</v>
      </c>
      <c r="E41" s="23">
        <v>0.00152430555555577</v>
      </c>
      <c r="F41" s="15">
        <v>261</v>
      </c>
      <c r="G41" s="5">
        <f t="shared" si="0"/>
        <v>2.53</v>
      </c>
      <c r="H41" s="13">
        <v>4.87</v>
      </c>
      <c r="I41" s="13">
        <v>14.86</v>
      </c>
      <c r="J41" s="10">
        <v>39</v>
      </c>
      <c r="P41" s="22">
        <v>253</v>
      </c>
    </row>
    <row r="42" spans="2:16" ht="12.75">
      <c r="B42" s="14">
        <v>12.171</v>
      </c>
      <c r="C42" s="24">
        <v>12.19</v>
      </c>
      <c r="D42" s="12">
        <v>0.00152431712962963</v>
      </c>
      <c r="E42" s="23">
        <v>0.001527777777778</v>
      </c>
      <c r="F42" s="15">
        <v>260</v>
      </c>
      <c r="G42" s="5">
        <f t="shared" si="0"/>
        <v>2.55</v>
      </c>
      <c r="H42" s="13">
        <v>4.92</v>
      </c>
      <c r="I42" s="13">
        <v>15.14</v>
      </c>
      <c r="J42" s="10">
        <v>40</v>
      </c>
      <c r="P42" s="22">
        <v>255</v>
      </c>
    </row>
    <row r="43" spans="2:16" ht="12.75">
      <c r="B43" s="14">
        <v>12.190999999999999</v>
      </c>
      <c r="C43" s="24">
        <v>12.21</v>
      </c>
      <c r="D43" s="12">
        <v>0.00152778935185185</v>
      </c>
      <c r="E43" s="23">
        <v>0.00153125000000023</v>
      </c>
      <c r="F43" s="15">
        <v>259</v>
      </c>
      <c r="G43" s="5">
        <f t="shared" si="0"/>
        <v>2.57</v>
      </c>
      <c r="H43" s="13">
        <v>4.97</v>
      </c>
      <c r="I43" s="13">
        <v>15.41</v>
      </c>
      <c r="J43" s="10">
        <v>41</v>
      </c>
      <c r="P43" s="22">
        <v>257</v>
      </c>
    </row>
    <row r="44" spans="2:16" ht="12.75">
      <c r="B44" s="14">
        <v>12.211</v>
      </c>
      <c r="C44" s="24">
        <v>12.23</v>
      </c>
      <c r="D44" s="12">
        <v>0.00153126157407407</v>
      </c>
      <c r="E44" s="23">
        <v>0.00153472222222246</v>
      </c>
      <c r="F44" s="15">
        <v>258</v>
      </c>
      <c r="G44" s="5">
        <f t="shared" si="0"/>
        <v>2.59</v>
      </c>
      <c r="H44" s="13">
        <v>5.02</v>
      </c>
      <c r="I44" s="13">
        <v>15.69</v>
      </c>
      <c r="J44" s="10">
        <v>42</v>
      </c>
      <c r="P44" s="22">
        <v>259</v>
      </c>
    </row>
    <row r="45" spans="2:16" ht="12.75">
      <c r="B45" s="14">
        <v>12.231</v>
      </c>
      <c r="C45" s="24">
        <v>12.25</v>
      </c>
      <c r="D45" s="12">
        <v>0.0015347337962963</v>
      </c>
      <c r="E45" s="23">
        <v>0.00153819444444469</v>
      </c>
      <c r="F45" s="15">
        <v>257</v>
      </c>
      <c r="G45" s="5">
        <f t="shared" si="0"/>
        <v>2.61</v>
      </c>
      <c r="H45" s="13">
        <v>5.06</v>
      </c>
      <c r="I45" s="13">
        <v>15.97</v>
      </c>
      <c r="J45" s="10">
        <v>43</v>
      </c>
      <c r="P45" s="22">
        <v>261</v>
      </c>
    </row>
    <row r="46" spans="2:16" ht="12.75">
      <c r="B46" s="14">
        <v>12.251</v>
      </c>
      <c r="C46" s="24">
        <v>12.27</v>
      </c>
      <c r="D46" s="12">
        <v>0.00153820601851852</v>
      </c>
      <c r="E46" s="23">
        <v>0.00154166666666692</v>
      </c>
      <c r="F46" s="15">
        <v>256</v>
      </c>
      <c r="G46" s="5">
        <f t="shared" si="0"/>
        <v>2.62</v>
      </c>
      <c r="H46" s="13">
        <v>5.11</v>
      </c>
      <c r="I46" s="13">
        <v>16.25</v>
      </c>
      <c r="J46" s="10">
        <v>44</v>
      </c>
      <c r="P46" s="22">
        <v>262</v>
      </c>
    </row>
    <row r="47" spans="2:16" ht="12.75">
      <c r="B47" s="14">
        <v>12.270999999999999</v>
      </c>
      <c r="C47" s="24">
        <v>12.3</v>
      </c>
      <c r="D47" s="12">
        <v>0.00154167824074074</v>
      </c>
      <c r="E47" s="23">
        <v>0.00154513888888915</v>
      </c>
      <c r="F47" s="15">
        <v>255</v>
      </c>
      <c r="G47" s="5">
        <f t="shared" si="0"/>
        <v>2.64</v>
      </c>
      <c r="H47" s="13">
        <v>5.16</v>
      </c>
      <c r="I47" s="13">
        <v>16.53</v>
      </c>
      <c r="J47" s="10">
        <v>45</v>
      </c>
      <c r="P47" s="22">
        <v>264</v>
      </c>
    </row>
    <row r="48" spans="2:16" ht="12.75">
      <c r="B48" s="14">
        <v>12.301</v>
      </c>
      <c r="C48" s="24">
        <v>12.32</v>
      </c>
      <c r="D48" s="12">
        <v>0.00154515046296296</v>
      </c>
      <c r="E48" s="23">
        <v>0.00154861111111138</v>
      </c>
      <c r="F48" s="15">
        <v>254</v>
      </c>
      <c r="G48" s="5">
        <f t="shared" si="0"/>
        <v>2.66</v>
      </c>
      <c r="H48" s="13">
        <v>5.21</v>
      </c>
      <c r="I48" s="13">
        <v>16.81</v>
      </c>
      <c r="J48" s="10">
        <v>46</v>
      </c>
      <c r="P48" s="22">
        <v>266</v>
      </c>
    </row>
    <row r="49" spans="2:16" ht="12.75">
      <c r="B49" s="14">
        <v>12.321</v>
      </c>
      <c r="C49" s="24">
        <v>12.34</v>
      </c>
      <c r="D49" s="12">
        <v>0.00154862268518518</v>
      </c>
      <c r="E49" s="23">
        <v>0.00155208333333361</v>
      </c>
      <c r="F49" s="15">
        <v>253</v>
      </c>
      <c r="G49" s="5">
        <f t="shared" si="0"/>
        <v>2.68</v>
      </c>
      <c r="H49" s="13">
        <v>5.26</v>
      </c>
      <c r="I49" s="13">
        <v>17.08</v>
      </c>
      <c r="J49" s="10">
        <v>47</v>
      </c>
      <c r="P49" s="22">
        <v>268</v>
      </c>
    </row>
    <row r="50" spans="2:16" ht="12.75">
      <c r="B50" s="14">
        <v>12.341</v>
      </c>
      <c r="C50" s="24">
        <v>12.36</v>
      </c>
      <c r="D50" s="12">
        <v>0.00155209490740741</v>
      </c>
      <c r="E50" s="23">
        <v>0.00155555555555584</v>
      </c>
      <c r="F50" s="15">
        <v>252</v>
      </c>
      <c r="G50" s="5">
        <f t="shared" si="0"/>
        <v>2.7</v>
      </c>
      <c r="H50" s="13">
        <v>5.3</v>
      </c>
      <c r="I50" s="13">
        <v>17.36</v>
      </c>
      <c r="J50" s="10">
        <v>48</v>
      </c>
      <c r="P50" s="22">
        <v>270</v>
      </c>
    </row>
    <row r="51" spans="2:16" ht="12.75">
      <c r="B51" s="14">
        <v>12.361</v>
      </c>
      <c r="C51" s="24">
        <v>12.38</v>
      </c>
      <c r="D51" s="12">
        <v>0.00155556712962963</v>
      </c>
      <c r="E51" s="23">
        <v>0.00155902777777807</v>
      </c>
      <c r="F51" s="15">
        <v>251</v>
      </c>
      <c r="G51" s="5">
        <f t="shared" si="0"/>
        <v>2.72</v>
      </c>
      <c r="H51" s="13">
        <v>5.35</v>
      </c>
      <c r="I51" s="13">
        <v>17.64</v>
      </c>
      <c r="J51" s="10">
        <v>49</v>
      </c>
      <c r="P51" s="22">
        <v>272</v>
      </c>
    </row>
    <row r="52" spans="2:16" ht="12.75">
      <c r="B52" s="14">
        <v>12.381</v>
      </c>
      <c r="C52" s="19">
        <v>12.4</v>
      </c>
      <c r="D52" s="12">
        <v>0.00155903935185185</v>
      </c>
      <c r="E52" s="21">
        <v>0.0015625000000003</v>
      </c>
      <c r="F52" s="18">
        <v>250</v>
      </c>
      <c r="G52" s="5">
        <f t="shared" si="0"/>
        <v>2.73</v>
      </c>
      <c r="H52" s="19">
        <v>5.4</v>
      </c>
      <c r="I52" s="19">
        <v>17.92</v>
      </c>
      <c r="J52" s="18">
        <v>50</v>
      </c>
      <c r="P52" s="20">
        <v>273</v>
      </c>
    </row>
    <row r="53" spans="2:16" ht="12.75">
      <c r="B53" s="14">
        <v>12.401</v>
      </c>
      <c r="C53" s="13">
        <v>12.42</v>
      </c>
      <c r="D53" s="12">
        <v>0.00156251157407407</v>
      </c>
      <c r="E53" s="11">
        <v>0.0015663888888888839</v>
      </c>
      <c r="F53" s="15">
        <v>249</v>
      </c>
      <c r="G53" s="5">
        <f t="shared" si="0"/>
        <v>2.75</v>
      </c>
      <c r="H53" s="13">
        <v>5.44</v>
      </c>
      <c r="I53" s="13">
        <v>18.18</v>
      </c>
      <c r="J53" s="10">
        <v>51</v>
      </c>
      <c r="P53" s="22">
        <v>275</v>
      </c>
    </row>
    <row r="54" spans="2:16" ht="12.75">
      <c r="B54" s="14">
        <v>12.421</v>
      </c>
      <c r="C54" s="13">
        <v>12.44</v>
      </c>
      <c r="D54" s="12">
        <v>0.0015664467592592594</v>
      </c>
      <c r="E54" s="11">
        <v>0.0015702777777777729</v>
      </c>
      <c r="F54" s="15">
        <v>248</v>
      </c>
      <c r="G54" s="5">
        <f t="shared" si="0"/>
        <v>2.76</v>
      </c>
      <c r="H54" s="13">
        <v>5.49</v>
      </c>
      <c r="I54" s="13">
        <v>18.43</v>
      </c>
      <c r="J54" s="10">
        <v>52</v>
      </c>
      <c r="P54" s="22">
        <v>276</v>
      </c>
    </row>
    <row r="55" spans="2:16" ht="12.75">
      <c r="B55" s="14">
        <v>12.440999999999999</v>
      </c>
      <c r="C55" s="13">
        <v>12.46</v>
      </c>
      <c r="D55" s="12">
        <v>0.0015702662037037037</v>
      </c>
      <c r="E55" s="11">
        <v>0.0015741666666666619</v>
      </c>
      <c r="F55" s="15">
        <v>247</v>
      </c>
      <c r="G55" s="5">
        <f t="shared" si="0"/>
        <v>2.78</v>
      </c>
      <c r="H55" s="13">
        <v>5.53</v>
      </c>
      <c r="I55" s="13">
        <v>18.69</v>
      </c>
      <c r="J55" s="10">
        <v>53</v>
      </c>
      <c r="P55" s="22">
        <v>278</v>
      </c>
    </row>
    <row r="56" spans="2:16" ht="12.75">
      <c r="B56" s="14">
        <v>12.461</v>
      </c>
      <c r="C56" s="13">
        <v>12.48</v>
      </c>
      <c r="D56" s="12">
        <v>0.0015742013888888889</v>
      </c>
      <c r="E56" s="11">
        <v>0.0015780555555555509</v>
      </c>
      <c r="F56" s="15">
        <v>246</v>
      </c>
      <c r="G56" s="5">
        <f t="shared" si="0"/>
        <v>2.8</v>
      </c>
      <c r="H56" s="13">
        <v>5.58</v>
      </c>
      <c r="I56" s="13">
        <v>18.94</v>
      </c>
      <c r="J56" s="10">
        <v>54</v>
      </c>
      <c r="P56" s="22">
        <v>280</v>
      </c>
    </row>
    <row r="57" spans="2:16" ht="12.75">
      <c r="B57" s="14">
        <v>12.481</v>
      </c>
      <c r="C57" s="13">
        <v>12.51</v>
      </c>
      <c r="D57" s="12">
        <v>0.0015780208333333332</v>
      </c>
      <c r="E57" s="11">
        <v>0.0015819444444444399</v>
      </c>
      <c r="F57" s="15">
        <v>245</v>
      </c>
      <c r="G57" s="5">
        <f t="shared" si="0"/>
        <v>2.82</v>
      </c>
      <c r="H57" s="13">
        <v>5.62</v>
      </c>
      <c r="I57" s="13">
        <v>19.2</v>
      </c>
      <c r="J57" s="10">
        <v>55</v>
      </c>
      <c r="P57" s="22">
        <v>282</v>
      </c>
    </row>
    <row r="58" spans="2:16" ht="12.75">
      <c r="B58" s="14">
        <v>12.511</v>
      </c>
      <c r="C58" s="13">
        <v>12.53</v>
      </c>
      <c r="D58" s="12">
        <v>0.0015819560185185188</v>
      </c>
      <c r="E58" s="11">
        <v>0.0015858333333333289</v>
      </c>
      <c r="F58" s="15">
        <v>244</v>
      </c>
      <c r="G58" s="5">
        <f t="shared" si="0"/>
        <v>2.83</v>
      </c>
      <c r="H58" s="13">
        <v>5.66</v>
      </c>
      <c r="I58" s="13">
        <v>19.45</v>
      </c>
      <c r="J58" s="10">
        <v>56</v>
      </c>
      <c r="P58" s="22">
        <v>283</v>
      </c>
    </row>
    <row r="59" spans="2:16" ht="12.75">
      <c r="B59" s="14">
        <v>12.530999999999999</v>
      </c>
      <c r="C59" s="13">
        <v>12.55</v>
      </c>
      <c r="D59" s="12">
        <v>0.0015858912037037037</v>
      </c>
      <c r="E59" s="11">
        <v>0.00158972222222222</v>
      </c>
      <c r="F59" s="15">
        <v>243</v>
      </c>
      <c r="G59" s="5">
        <f t="shared" si="0"/>
        <v>2.85</v>
      </c>
      <c r="H59" s="13">
        <v>5.71</v>
      </c>
      <c r="I59" s="13">
        <v>19.71</v>
      </c>
      <c r="J59" s="10">
        <v>57</v>
      </c>
      <c r="P59" s="22">
        <v>285</v>
      </c>
    </row>
    <row r="60" spans="2:16" ht="12.75">
      <c r="B60" s="14">
        <v>12.551</v>
      </c>
      <c r="C60" s="13">
        <v>12.57</v>
      </c>
      <c r="D60" s="12">
        <v>0.0015897106481481483</v>
      </c>
      <c r="E60" s="11">
        <v>0.0015936111111111068</v>
      </c>
      <c r="F60" s="15">
        <v>242</v>
      </c>
      <c r="G60" s="5">
        <f t="shared" si="0"/>
        <v>2.87</v>
      </c>
      <c r="H60" s="13">
        <v>5.75</v>
      </c>
      <c r="I60" s="13">
        <v>19.96</v>
      </c>
      <c r="J60" s="10">
        <v>58</v>
      </c>
      <c r="P60" s="22">
        <v>287</v>
      </c>
    </row>
    <row r="61" spans="2:16" ht="12.75">
      <c r="B61" s="14">
        <v>12.571</v>
      </c>
      <c r="C61" s="13">
        <v>12.59</v>
      </c>
      <c r="D61" s="12">
        <v>0.0015936458333333332</v>
      </c>
      <c r="E61" s="11">
        <v>0.0015974999999999958</v>
      </c>
      <c r="F61" s="15">
        <v>241</v>
      </c>
      <c r="G61" s="5">
        <f t="shared" si="0"/>
        <v>2.88</v>
      </c>
      <c r="H61" s="13">
        <v>5.8</v>
      </c>
      <c r="I61" s="13">
        <v>20.22</v>
      </c>
      <c r="J61" s="10">
        <v>59</v>
      </c>
      <c r="P61" s="22">
        <v>288</v>
      </c>
    </row>
    <row r="62" spans="2:16" ht="12.75">
      <c r="B62" s="14">
        <v>12.591</v>
      </c>
      <c r="C62" s="13">
        <v>12.61</v>
      </c>
      <c r="D62" s="12">
        <v>0.0015974652777777777</v>
      </c>
      <c r="E62" s="11">
        <v>0.0016013888888888848</v>
      </c>
      <c r="F62" s="10">
        <v>240</v>
      </c>
      <c r="G62" s="5">
        <f t="shared" si="0"/>
        <v>2.9</v>
      </c>
      <c r="H62" s="13">
        <v>5.84</v>
      </c>
      <c r="I62" s="13">
        <v>20.47</v>
      </c>
      <c r="J62" s="10">
        <v>60</v>
      </c>
      <c r="P62" s="22">
        <v>290</v>
      </c>
    </row>
    <row r="63" spans="2:16" ht="12.75">
      <c r="B63" s="14">
        <v>12.610999999999999</v>
      </c>
      <c r="C63" s="13">
        <v>12.63</v>
      </c>
      <c r="D63" s="12">
        <v>0.001601400462962963</v>
      </c>
      <c r="E63" s="11">
        <v>0.0016052777777777738</v>
      </c>
      <c r="F63" s="10">
        <v>239</v>
      </c>
      <c r="G63" s="5">
        <f t="shared" si="0"/>
        <v>2.92</v>
      </c>
      <c r="H63" s="13">
        <v>5.88</v>
      </c>
      <c r="I63" s="13">
        <v>20.73</v>
      </c>
      <c r="J63" s="10">
        <v>61</v>
      </c>
      <c r="P63" s="22">
        <v>292</v>
      </c>
    </row>
    <row r="64" spans="2:16" ht="12.75">
      <c r="B64" s="14">
        <v>12.631</v>
      </c>
      <c r="C64" s="13">
        <v>12.65</v>
      </c>
      <c r="D64" s="12">
        <v>0.0016053356481481483</v>
      </c>
      <c r="E64" s="11">
        <v>0.0016091666666666628</v>
      </c>
      <c r="F64" s="10">
        <v>238</v>
      </c>
      <c r="G64" s="5">
        <f t="shared" si="0"/>
        <v>2.94</v>
      </c>
      <c r="H64" s="13">
        <v>5.93</v>
      </c>
      <c r="I64" s="13">
        <v>20.98</v>
      </c>
      <c r="J64" s="10">
        <v>62</v>
      </c>
      <c r="P64" s="22">
        <v>294</v>
      </c>
    </row>
    <row r="65" spans="2:16" ht="12.75">
      <c r="B65" s="14">
        <v>12.651</v>
      </c>
      <c r="C65" s="13">
        <v>12.68</v>
      </c>
      <c r="D65" s="12">
        <v>0.0016091550925925926</v>
      </c>
      <c r="E65" s="11">
        <v>0.0016130555555555518</v>
      </c>
      <c r="F65" s="10">
        <v>237</v>
      </c>
      <c r="G65" s="5">
        <f t="shared" si="0"/>
        <v>2.95</v>
      </c>
      <c r="H65" s="13">
        <v>5.97</v>
      </c>
      <c r="I65" s="13">
        <v>21.24</v>
      </c>
      <c r="J65" s="10">
        <v>63</v>
      </c>
      <c r="P65" s="22">
        <v>295</v>
      </c>
    </row>
    <row r="66" spans="2:16" ht="12.75">
      <c r="B66" s="14">
        <v>12.681</v>
      </c>
      <c r="C66" s="13">
        <v>12.7</v>
      </c>
      <c r="D66" s="12">
        <v>0.0016130902777777777</v>
      </c>
      <c r="E66" s="11">
        <v>0.0016169444444444408</v>
      </c>
      <c r="F66" s="10">
        <v>236</v>
      </c>
      <c r="G66" s="5">
        <f aca="true" t="shared" si="1" ref="G66:G129">P66/100</f>
        <v>2.97</v>
      </c>
      <c r="H66" s="13">
        <v>6.02</v>
      </c>
      <c r="I66" s="13">
        <v>21.49</v>
      </c>
      <c r="J66" s="10">
        <v>64</v>
      </c>
      <c r="P66" s="22">
        <v>297</v>
      </c>
    </row>
    <row r="67" spans="2:16" ht="12.75">
      <c r="B67" s="14">
        <v>12.700999999999999</v>
      </c>
      <c r="C67" s="13">
        <v>12.72</v>
      </c>
      <c r="D67" s="12">
        <v>0.001616909722222222</v>
      </c>
      <c r="E67" s="11">
        <v>0.0016208333333333298</v>
      </c>
      <c r="F67" s="10">
        <v>235</v>
      </c>
      <c r="G67" s="5">
        <f t="shared" si="1"/>
        <v>2.99</v>
      </c>
      <c r="H67" s="13">
        <v>6.06</v>
      </c>
      <c r="I67" s="13">
        <v>21.75</v>
      </c>
      <c r="J67" s="10">
        <v>65</v>
      </c>
      <c r="P67" s="22">
        <v>299</v>
      </c>
    </row>
    <row r="68" spans="2:16" ht="12.75">
      <c r="B68" s="14">
        <v>12.721</v>
      </c>
      <c r="C68" s="13">
        <v>12.74</v>
      </c>
      <c r="D68" s="12">
        <v>0.0016208449074074077</v>
      </c>
      <c r="E68" s="11">
        <v>0.0016247222222222188</v>
      </c>
      <c r="F68" s="10">
        <v>234</v>
      </c>
      <c r="G68" s="5">
        <f t="shared" si="1"/>
        <v>3</v>
      </c>
      <c r="H68" s="13">
        <v>6.1</v>
      </c>
      <c r="I68" s="13">
        <v>22</v>
      </c>
      <c r="J68" s="10">
        <v>66</v>
      </c>
      <c r="P68" s="22">
        <v>300</v>
      </c>
    </row>
    <row r="69" spans="2:16" ht="12.75">
      <c r="B69" s="14">
        <v>12.741</v>
      </c>
      <c r="C69" s="13">
        <v>12.76</v>
      </c>
      <c r="D69" s="12">
        <v>0.0016247800925925926</v>
      </c>
      <c r="E69" s="11">
        <v>0.0016286111111111078</v>
      </c>
      <c r="F69" s="10">
        <v>233</v>
      </c>
      <c r="G69" s="5">
        <f t="shared" si="1"/>
        <v>3.02</v>
      </c>
      <c r="H69" s="13">
        <v>6.15</v>
      </c>
      <c r="I69" s="13">
        <v>22.26</v>
      </c>
      <c r="J69" s="10">
        <v>67</v>
      </c>
      <c r="P69" s="22">
        <v>302</v>
      </c>
    </row>
    <row r="70" spans="2:16" ht="12.75">
      <c r="B70" s="14">
        <v>12.761</v>
      </c>
      <c r="C70" s="13">
        <v>12.78</v>
      </c>
      <c r="D70" s="12">
        <v>0.0016285995370370371</v>
      </c>
      <c r="E70" s="11">
        <v>0.0016324999999999968</v>
      </c>
      <c r="F70" s="10">
        <v>232</v>
      </c>
      <c r="G70" s="5">
        <f t="shared" si="1"/>
        <v>3.04</v>
      </c>
      <c r="H70" s="13">
        <v>6.19</v>
      </c>
      <c r="I70" s="13">
        <v>22.51</v>
      </c>
      <c r="J70" s="10">
        <v>68</v>
      </c>
      <c r="P70" s="22">
        <v>304</v>
      </c>
    </row>
    <row r="71" spans="2:16" ht="12.75">
      <c r="B71" s="14">
        <v>12.780999999999999</v>
      </c>
      <c r="C71" s="13">
        <v>12.8</v>
      </c>
      <c r="D71" s="12">
        <v>0.0016325099999999967</v>
      </c>
      <c r="E71" s="11">
        <v>0.0016363888888888858</v>
      </c>
      <c r="F71" s="10">
        <v>231</v>
      </c>
      <c r="G71" s="5">
        <f t="shared" si="1"/>
        <v>3.06</v>
      </c>
      <c r="H71" s="13">
        <v>6.24</v>
      </c>
      <c r="I71" s="13">
        <v>22.77</v>
      </c>
      <c r="J71" s="10">
        <v>69</v>
      </c>
      <c r="P71" s="22">
        <v>306</v>
      </c>
    </row>
    <row r="72" spans="2:16" ht="12.75">
      <c r="B72" s="14">
        <v>12.801</v>
      </c>
      <c r="C72" s="13">
        <v>12.82</v>
      </c>
      <c r="D72" s="12">
        <v>0.001636408888888886</v>
      </c>
      <c r="E72" s="11">
        <v>0.0016402777777777748</v>
      </c>
      <c r="F72" s="10">
        <v>230</v>
      </c>
      <c r="G72" s="5">
        <f t="shared" si="1"/>
        <v>3.07</v>
      </c>
      <c r="H72" s="13">
        <v>6.28</v>
      </c>
      <c r="I72" s="13">
        <v>23.02</v>
      </c>
      <c r="J72" s="10">
        <v>70</v>
      </c>
      <c r="P72" s="22">
        <v>307</v>
      </c>
    </row>
    <row r="73" spans="2:16" ht="12.75">
      <c r="B73" s="14">
        <v>12.821</v>
      </c>
      <c r="C73" s="13">
        <v>12.85</v>
      </c>
      <c r="D73" s="12">
        <v>0.0016402977777777749</v>
      </c>
      <c r="E73" s="11">
        <v>0.0016441666666666638</v>
      </c>
      <c r="F73" s="10">
        <v>229</v>
      </c>
      <c r="G73" s="5">
        <f t="shared" si="1"/>
        <v>3.09</v>
      </c>
      <c r="H73" s="13">
        <v>6.32</v>
      </c>
      <c r="I73" s="13">
        <v>23.28</v>
      </c>
      <c r="J73" s="10">
        <v>71</v>
      </c>
      <c r="P73" s="22">
        <v>309</v>
      </c>
    </row>
    <row r="74" spans="2:16" ht="12.75">
      <c r="B74" s="14">
        <v>12.850999999999999</v>
      </c>
      <c r="C74" s="13">
        <v>12.87</v>
      </c>
      <c r="D74" s="12">
        <v>0.001646539351851852</v>
      </c>
      <c r="E74" s="11">
        <v>0.0016480555555555528</v>
      </c>
      <c r="F74" s="10">
        <v>228</v>
      </c>
      <c r="G74" s="5">
        <f t="shared" si="1"/>
        <v>3.11</v>
      </c>
      <c r="H74" s="13">
        <v>6.37</v>
      </c>
      <c r="I74" s="13">
        <v>23.53</v>
      </c>
      <c r="J74" s="10">
        <v>72</v>
      </c>
      <c r="P74" s="22">
        <v>311</v>
      </c>
    </row>
    <row r="75" spans="2:16" ht="12.75">
      <c r="B75" s="14">
        <v>12.870999999999999</v>
      </c>
      <c r="C75" s="13">
        <v>12.89</v>
      </c>
      <c r="D75" s="12">
        <v>0.0016480855555555528</v>
      </c>
      <c r="E75" s="11">
        <v>0.0016519444444444418</v>
      </c>
      <c r="F75" s="10">
        <v>227</v>
      </c>
      <c r="G75" s="5">
        <f t="shared" si="1"/>
        <v>3.12</v>
      </c>
      <c r="H75" s="13">
        <v>6.41</v>
      </c>
      <c r="I75" s="13">
        <v>23.79</v>
      </c>
      <c r="J75" s="10">
        <v>73</v>
      </c>
      <c r="P75" s="22">
        <v>312</v>
      </c>
    </row>
    <row r="76" spans="2:16" ht="12.75">
      <c r="B76" s="14">
        <v>12.891</v>
      </c>
      <c r="C76" s="13">
        <v>12.91</v>
      </c>
      <c r="D76" s="12">
        <v>0.0016519791666666664</v>
      </c>
      <c r="E76" s="11">
        <v>0.0016558333333333308</v>
      </c>
      <c r="F76" s="10">
        <v>226</v>
      </c>
      <c r="G76" s="5">
        <f t="shared" si="1"/>
        <v>3.14</v>
      </c>
      <c r="H76" s="13">
        <v>6.46</v>
      </c>
      <c r="I76" s="13">
        <v>24.04</v>
      </c>
      <c r="J76" s="10">
        <v>74</v>
      </c>
      <c r="P76" s="22">
        <v>314</v>
      </c>
    </row>
    <row r="77" spans="2:16" ht="12.75">
      <c r="B77" s="14">
        <v>12.911</v>
      </c>
      <c r="C77" s="13">
        <v>12.93</v>
      </c>
      <c r="D77" s="12">
        <v>0.0016558533333333309</v>
      </c>
      <c r="E77" s="11">
        <v>0.0016597222222222198</v>
      </c>
      <c r="F77" s="10">
        <v>225</v>
      </c>
      <c r="G77" s="5">
        <f t="shared" si="1"/>
        <v>3.16</v>
      </c>
      <c r="H77" s="13">
        <v>6.5</v>
      </c>
      <c r="I77" s="13">
        <v>24.3</v>
      </c>
      <c r="J77" s="10">
        <v>75</v>
      </c>
      <c r="P77" s="22">
        <v>316</v>
      </c>
    </row>
    <row r="78" spans="2:16" ht="12.75">
      <c r="B78" s="14">
        <v>12.931</v>
      </c>
      <c r="C78" s="13">
        <v>12.95</v>
      </c>
      <c r="D78" s="12">
        <v>0.0016597422222222199</v>
      </c>
      <c r="E78" s="11">
        <v>0.0016636111111111088</v>
      </c>
      <c r="F78" s="10">
        <v>224</v>
      </c>
      <c r="G78" s="5">
        <f t="shared" si="1"/>
        <v>3.18</v>
      </c>
      <c r="H78" s="13">
        <v>6.54</v>
      </c>
      <c r="I78" s="13">
        <v>24.56</v>
      </c>
      <c r="J78" s="10">
        <v>76</v>
      </c>
      <c r="P78" s="22">
        <v>318</v>
      </c>
    </row>
    <row r="79" spans="2:16" ht="12.75">
      <c r="B79" s="14">
        <v>12.950999999999999</v>
      </c>
      <c r="C79" s="13">
        <v>12.97</v>
      </c>
      <c r="D79" s="12">
        <v>0.0016636689814814815</v>
      </c>
      <c r="E79" s="11">
        <v>0.0016674999999999978</v>
      </c>
      <c r="F79" s="10">
        <v>223</v>
      </c>
      <c r="G79" s="5">
        <f t="shared" si="1"/>
        <v>3.19</v>
      </c>
      <c r="H79" s="13">
        <v>6.59</v>
      </c>
      <c r="I79" s="13">
        <v>24.81</v>
      </c>
      <c r="J79" s="10">
        <v>77</v>
      </c>
      <c r="P79" s="22">
        <v>319</v>
      </c>
    </row>
    <row r="80" spans="2:16" ht="12.75">
      <c r="B80" s="14">
        <v>12.971</v>
      </c>
      <c r="C80" s="13">
        <v>12.99</v>
      </c>
      <c r="D80" s="12">
        <v>0.0016675099999999977</v>
      </c>
      <c r="E80" s="11">
        <v>0.0016713888888888868</v>
      </c>
      <c r="F80" s="10">
        <v>222</v>
      </c>
      <c r="G80" s="5">
        <f t="shared" si="1"/>
        <v>3.21</v>
      </c>
      <c r="H80" s="13">
        <v>6.63</v>
      </c>
      <c r="I80" s="13">
        <v>25.07</v>
      </c>
      <c r="J80" s="10">
        <v>78</v>
      </c>
      <c r="P80" s="22">
        <v>321</v>
      </c>
    </row>
    <row r="81" spans="2:16" ht="12.75">
      <c r="B81" s="14">
        <v>12.991</v>
      </c>
      <c r="C81" s="13">
        <v>13.01</v>
      </c>
      <c r="D81" s="12">
        <v>0.0016714236111111112</v>
      </c>
      <c r="E81" s="11">
        <v>0.0016752777777777758</v>
      </c>
      <c r="F81" s="10">
        <v>221</v>
      </c>
      <c r="G81" s="5">
        <f t="shared" si="1"/>
        <v>3.23</v>
      </c>
      <c r="H81" s="13">
        <v>6.68</v>
      </c>
      <c r="I81" s="13">
        <v>25.32</v>
      </c>
      <c r="J81" s="10">
        <v>79</v>
      </c>
      <c r="P81" s="22">
        <v>323</v>
      </c>
    </row>
    <row r="82" spans="2:16" ht="12.75">
      <c r="B82" s="14">
        <v>13.011</v>
      </c>
      <c r="C82" s="13">
        <v>13.04</v>
      </c>
      <c r="D82" s="12">
        <v>0.0016752877777777757</v>
      </c>
      <c r="E82" s="11">
        <v>0.0016791666666666647</v>
      </c>
      <c r="F82" s="10">
        <v>220</v>
      </c>
      <c r="G82" s="5">
        <f t="shared" si="1"/>
        <v>3.24</v>
      </c>
      <c r="H82" s="13">
        <v>6.72</v>
      </c>
      <c r="I82" s="13">
        <v>25.58</v>
      </c>
      <c r="J82" s="10">
        <v>80</v>
      </c>
      <c r="P82" s="22">
        <v>324</v>
      </c>
    </row>
    <row r="83" spans="2:16" ht="12.75">
      <c r="B83" s="14">
        <v>13.040999999999999</v>
      </c>
      <c r="C83" s="13">
        <v>13.06</v>
      </c>
      <c r="D83" s="12">
        <v>0.0016791766666666647</v>
      </c>
      <c r="E83" s="11">
        <v>0.0016830555555555537</v>
      </c>
      <c r="F83" s="10">
        <v>219</v>
      </c>
      <c r="G83" s="5">
        <f t="shared" si="1"/>
        <v>3.26</v>
      </c>
      <c r="H83" s="13">
        <v>6.76</v>
      </c>
      <c r="I83" s="13">
        <v>25.83</v>
      </c>
      <c r="J83" s="10">
        <v>81</v>
      </c>
      <c r="P83" s="22">
        <v>326</v>
      </c>
    </row>
    <row r="84" spans="2:16" ht="12.75">
      <c r="B84" s="14">
        <v>13.061</v>
      </c>
      <c r="C84" s="13">
        <v>13.08</v>
      </c>
      <c r="D84" s="12">
        <v>0.0016831165555555537</v>
      </c>
      <c r="E84" s="11">
        <v>0.0016869444444444427</v>
      </c>
      <c r="F84" s="10">
        <v>218</v>
      </c>
      <c r="G84" s="5">
        <f t="shared" si="1"/>
        <v>3.28</v>
      </c>
      <c r="H84" s="13">
        <v>6.81</v>
      </c>
      <c r="I84" s="13">
        <v>26.09</v>
      </c>
      <c r="J84" s="10">
        <v>82</v>
      </c>
      <c r="P84" s="22">
        <v>328</v>
      </c>
    </row>
    <row r="85" spans="2:16" ht="12.75">
      <c r="B85" s="14">
        <v>13.081</v>
      </c>
      <c r="C85" s="13">
        <v>13.1</v>
      </c>
      <c r="D85" s="12">
        <v>0.0016870054444444427</v>
      </c>
      <c r="E85" s="11">
        <v>0.0016908333333333317</v>
      </c>
      <c r="F85" s="10">
        <v>217</v>
      </c>
      <c r="G85" s="5">
        <f t="shared" si="1"/>
        <v>3.3</v>
      </c>
      <c r="H85" s="13">
        <v>6.85</v>
      </c>
      <c r="I85" s="13">
        <v>26.34</v>
      </c>
      <c r="J85" s="10">
        <v>83</v>
      </c>
      <c r="P85" s="22">
        <v>330</v>
      </c>
    </row>
    <row r="86" spans="2:16" ht="12.75">
      <c r="B86" s="14">
        <v>13.100999999999999</v>
      </c>
      <c r="C86" s="13">
        <v>13.12</v>
      </c>
      <c r="D86" s="12">
        <v>0.0016908943333333317</v>
      </c>
      <c r="E86" s="11">
        <v>0.0016947222222222207</v>
      </c>
      <c r="F86" s="10">
        <v>216</v>
      </c>
      <c r="G86" s="5">
        <f t="shared" si="1"/>
        <v>3.31</v>
      </c>
      <c r="H86" s="13">
        <v>6.9</v>
      </c>
      <c r="I86" s="13">
        <v>26.6</v>
      </c>
      <c r="J86" s="10">
        <v>84</v>
      </c>
      <c r="P86" s="22">
        <v>331</v>
      </c>
    </row>
    <row r="87" spans="2:16" ht="12.75">
      <c r="B87" s="14">
        <v>13.120999999999999</v>
      </c>
      <c r="C87" s="13">
        <v>13.14</v>
      </c>
      <c r="D87" s="12">
        <v>0.0016947832222222207</v>
      </c>
      <c r="E87" s="11">
        <v>0.0016986111111111097</v>
      </c>
      <c r="F87" s="10">
        <v>215</v>
      </c>
      <c r="G87" s="5">
        <f t="shared" si="1"/>
        <v>3.33</v>
      </c>
      <c r="H87" s="13">
        <v>6.94</v>
      </c>
      <c r="I87" s="13">
        <v>26.85</v>
      </c>
      <c r="J87" s="10">
        <v>85</v>
      </c>
      <c r="P87" s="22">
        <v>333</v>
      </c>
    </row>
    <row r="88" spans="2:16" ht="12.75">
      <c r="B88" s="14">
        <v>13.141</v>
      </c>
      <c r="C88" s="13">
        <v>13.16</v>
      </c>
      <c r="D88" s="12">
        <v>0.0016986721111111097</v>
      </c>
      <c r="E88" s="11">
        <v>0.0017024999999999987</v>
      </c>
      <c r="F88" s="10">
        <v>214</v>
      </c>
      <c r="G88" s="5">
        <f t="shared" si="1"/>
        <v>3.35</v>
      </c>
      <c r="H88" s="13">
        <v>6.98</v>
      </c>
      <c r="I88" s="13">
        <v>27.11</v>
      </c>
      <c r="J88" s="10">
        <v>86</v>
      </c>
      <c r="P88" s="22">
        <v>335</v>
      </c>
    </row>
    <row r="89" spans="2:16" ht="12.75">
      <c r="B89" s="14">
        <v>13.161</v>
      </c>
      <c r="C89" s="13">
        <v>13.18</v>
      </c>
      <c r="D89" s="12">
        <v>0.0017025609999999987</v>
      </c>
      <c r="E89" s="11">
        <v>0.0017063888888888877</v>
      </c>
      <c r="F89" s="10">
        <v>213</v>
      </c>
      <c r="G89" s="5">
        <f t="shared" si="1"/>
        <v>3.36</v>
      </c>
      <c r="H89" s="13">
        <v>7.03</v>
      </c>
      <c r="I89" s="13">
        <v>27.36</v>
      </c>
      <c r="J89" s="10">
        <v>87</v>
      </c>
      <c r="P89" s="22">
        <v>336</v>
      </c>
    </row>
    <row r="90" spans="2:16" ht="12.75">
      <c r="B90" s="14">
        <v>13.181</v>
      </c>
      <c r="C90" s="13">
        <v>13.21</v>
      </c>
      <c r="D90" s="12">
        <v>0.0017064498888888877</v>
      </c>
      <c r="E90" s="11">
        <v>0.0017102777777777767</v>
      </c>
      <c r="F90" s="10">
        <v>212</v>
      </c>
      <c r="G90" s="5">
        <f t="shared" si="1"/>
        <v>3.38</v>
      </c>
      <c r="H90" s="13">
        <v>7.07</v>
      </c>
      <c r="I90" s="13">
        <v>27.62</v>
      </c>
      <c r="J90" s="10">
        <v>88</v>
      </c>
      <c r="P90" s="22">
        <v>338</v>
      </c>
    </row>
    <row r="91" spans="2:16" ht="12.75">
      <c r="B91" s="14">
        <v>13.211</v>
      </c>
      <c r="C91" s="13">
        <v>13.23</v>
      </c>
      <c r="D91" s="12">
        <v>0.0017103387777777767</v>
      </c>
      <c r="E91" s="11">
        <v>0.0017141666666666657</v>
      </c>
      <c r="F91" s="10">
        <v>211</v>
      </c>
      <c r="G91" s="5">
        <f t="shared" si="1"/>
        <v>3.4</v>
      </c>
      <c r="H91" s="13">
        <v>7.12</v>
      </c>
      <c r="I91" s="13">
        <v>27.87</v>
      </c>
      <c r="J91" s="10">
        <v>89</v>
      </c>
      <c r="P91" s="22">
        <v>340</v>
      </c>
    </row>
    <row r="92" spans="2:16" ht="12.75">
      <c r="B92" s="14">
        <v>13.231</v>
      </c>
      <c r="C92" s="13">
        <v>13.25</v>
      </c>
      <c r="D92" s="12">
        <v>0.0017142276666666657</v>
      </c>
      <c r="E92" s="11">
        <v>0.0017180555555555547</v>
      </c>
      <c r="F92" s="10">
        <v>210</v>
      </c>
      <c r="G92" s="5">
        <f t="shared" si="1"/>
        <v>3.42</v>
      </c>
      <c r="H92" s="13">
        <v>7.16</v>
      </c>
      <c r="I92" s="13">
        <v>28.13</v>
      </c>
      <c r="J92" s="10">
        <v>90</v>
      </c>
      <c r="P92" s="22">
        <v>342</v>
      </c>
    </row>
    <row r="93" spans="2:16" ht="12.75">
      <c r="B93" s="14">
        <v>13.251</v>
      </c>
      <c r="C93" s="13">
        <v>13.27</v>
      </c>
      <c r="D93" s="12">
        <v>0.0017181165555555547</v>
      </c>
      <c r="E93" s="11">
        <v>0.0017219444444444437</v>
      </c>
      <c r="F93" s="10">
        <v>209</v>
      </c>
      <c r="G93" s="5">
        <f t="shared" si="1"/>
        <v>3.43</v>
      </c>
      <c r="H93" s="13">
        <v>7.2</v>
      </c>
      <c r="I93" s="13">
        <v>28.38</v>
      </c>
      <c r="J93" s="10">
        <v>91</v>
      </c>
      <c r="P93" s="22">
        <v>343</v>
      </c>
    </row>
    <row r="94" spans="2:16" ht="12.75">
      <c r="B94" s="14">
        <v>13.270999999999999</v>
      </c>
      <c r="C94" s="13">
        <v>13.29</v>
      </c>
      <c r="D94" s="12">
        <v>0.0017220054444444437</v>
      </c>
      <c r="E94" s="11">
        <v>0.0017258333333333327</v>
      </c>
      <c r="F94" s="10">
        <v>208</v>
      </c>
      <c r="G94" s="5">
        <f t="shared" si="1"/>
        <v>3.45</v>
      </c>
      <c r="H94" s="13">
        <v>7.25</v>
      </c>
      <c r="I94" s="13">
        <v>28.64</v>
      </c>
      <c r="J94" s="10">
        <v>92</v>
      </c>
      <c r="P94" s="22">
        <v>345</v>
      </c>
    </row>
    <row r="95" spans="2:16" ht="12.75">
      <c r="B95" s="14">
        <v>13.290999999999999</v>
      </c>
      <c r="C95" s="13">
        <v>13.31</v>
      </c>
      <c r="D95" s="12">
        <v>0.0017258943333333327</v>
      </c>
      <c r="E95" s="11">
        <v>0.0017297222222222217</v>
      </c>
      <c r="F95" s="10">
        <v>207</v>
      </c>
      <c r="G95" s="5">
        <f t="shared" si="1"/>
        <v>3.47</v>
      </c>
      <c r="H95" s="13">
        <v>7.29</v>
      </c>
      <c r="I95" s="13">
        <v>28.89</v>
      </c>
      <c r="J95" s="10">
        <v>93</v>
      </c>
      <c r="P95" s="22">
        <v>347</v>
      </c>
    </row>
    <row r="96" spans="2:16" ht="12.75">
      <c r="B96" s="14">
        <v>13.311</v>
      </c>
      <c r="C96" s="13">
        <v>13.33</v>
      </c>
      <c r="D96" s="12">
        <v>0.0017297832222222217</v>
      </c>
      <c r="E96" s="11">
        <v>0.0017336111111111107</v>
      </c>
      <c r="F96" s="10">
        <v>206</v>
      </c>
      <c r="G96" s="5">
        <f t="shared" si="1"/>
        <v>3.49</v>
      </c>
      <c r="H96" s="13">
        <v>7.34</v>
      </c>
      <c r="I96" s="13">
        <v>29.15</v>
      </c>
      <c r="J96" s="10">
        <v>94</v>
      </c>
      <c r="P96" s="22">
        <v>349</v>
      </c>
    </row>
    <row r="97" spans="2:16" ht="12.75">
      <c r="B97" s="14">
        <v>13.331</v>
      </c>
      <c r="C97" s="13">
        <v>13.35</v>
      </c>
      <c r="D97" s="12">
        <v>0.0017336721111111107</v>
      </c>
      <c r="E97" s="11">
        <v>0.0017374999999999997</v>
      </c>
      <c r="F97" s="10">
        <v>205</v>
      </c>
      <c r="G97" s="5">
        <f t="shared" si="1"/>
        <v>3.5</v>
      </c>
      <c r="H97" s="13">
        <v>7.38</v>
      </c>
      <c r="I97" s="13">
        <v>29.4</v>
      </c>
      <c r="J97" s="10">
        <v>95</v>
      </c>
      <c r="P97" s="22">
        <v>350</v>
      </c>
    </row>
    <row r="98" spans="2:16" ht="12.75">
      <c r="B98" s="14">
        <v>13.350999999999999</v>
      </c>
      <c r="C98" s="13">
        <v>13.38</v>
      </c>
      <c r="D98" s="12">
        <v>0.0017375609999999997</v>
      </c>
      <c r="E98" s="11">
        <v>0.0017413888888888887</v>
      </c>
      <c r="F98" s="10">
        <v>204</v>
      </c>
      <c r="G98" s="5">
        <f t="shared" si="1"/>
        <v>3.52</v>
      </c>
      <c r="H98" s="13">
        <v>7.42</v>
      </c>
      <c r="I98" s="13">
        <v>29.66</v>
      </c>
      <c r="J98" s="10">
        <v>96</v>
      </c>
      <c r="P98" s="22">
        <v>352</v>
      </c>
    </row>
    <row r="99" spans="2:16" ht="12.75">
      <c r="B99" s="14">
        <v>13.381</v>
      </c>
      <c r="C99" s="13">
        <v>13.4</v>
      </c>
      <c r="D99" s="12">
        <v>0.0017414498888888887</v>
      </c>
      <c r="E99" s="11">
        <v>0.0017452777777777777</v>
      </c>
      <c r="F99" s="10">
        <v>203</v>
      </c>
      <c r="G99" s="5">
        <f t="shared" si="1"/>
        <v>3.54</v>
      </c>
      <c r="H99" s="13">
        <v>7.47</v>
      </c>
      <c r="I99" s="13">
        <v>29.91</v>
      </c>
      <c r="J99" s="10">
        <v>97</v>
      </c>
      <c r="P99" s="22">
        <v>354</v>
      </c>
    </row>
    <row r="100" spans="2:16" ht="12.75">
      <c r="B100" s="14">
        <v>13.401</v>
      </c>
      <c r="C100" s="13">
        <v>13.42</v>
      </c>
      <c r="D100" s="12">
        <v>0.0017453387777777777</v>
      </c>
      <c r="E100" s="11">
        <v>0.0017491666666666667</v>
      </c>
      <c r="F100" s="10">
        <v>202</v>
      </c>
      <c r="G100" s="5">
        <f t="shared" si="1"/>
        <v>3.55</v>
      </c>
      <c r="H100" s="13">
        <v>7.51</v>
      </c>
      <c r="I100" s="13">
        <v>30.17</v>
      </c>
      <c r="J100" s="10">
        <v>98</v>
      </c>
      <c r="P100" s="22">
        <v>355</v>
      </c>
    </row>
    <row r="101" spans="2:16" ht="12.75">
      <c r="B101" s="14">
        <v>13.421</v>
      </c>
      <c r="C101" s="13">
        <v>13.44</v>
      </c>
      <c r="D101" s="12">
        <v>0.0017492276666666666</v>
      </c>
      <c r="E101" s="11">
        <v>0.0017530555555555557</v>
      </c>
      <c r="F101" s="10">
        <v>201</v>
      </c>
      <c r="G101" s="5">
        <f t="shared" si="1"/>
        <v>3.57</v>
      </c>
      <c r="H101" s="13">
        <v>7.56</v>
      </c>
      <c r="I101" s="13">
        <v>30.42</v>
      </c>
      <c r="J101" s="10">
        <v>99</v>
      </c>
      <c r="P101" s="22">
        <v>357</v>
      </c>
    </row>
    <row r="102" spans="2:16" ht="12.75">
      <c r="B102" s="14">
        <v>13.440999999999999</v>
      </c>
      <c r="C102" s="19">
        <v>13.46</v>
      </c>
      <c r="D102" s="12">
        <v>0.0017531165555555556</v>
      </c>
      <c r="E102" s="21">
        <v>0.0017569444444444447</v>
      </c>
      <c r="F102" s="18">
        <v>200</v>
      </c>
      <c r="G102" s="5">
        <f t="shared" si="1"/>
        <v>3.59</v>
      </c>
      <c r="H102" s="19">
        <v>7.6</v>
      </c>
      <c r="I102" s="19">
        <v>30.68</v>
      </c>
      <c r="J102" s="18">
        <v>100</v>
      </c>
      <c r="P102" s="20">
        <v>359</v>
      </c>
    </row>
    <row r="103" spans="2:16" ht="12.75">
      <c r="B103" s="14">
        <v>13.461</v>
      </c>
      <c r="C103" s="13">
        <v>13.48</v>
      </c>
      <c r="D103" s="12">
        <v>0.0017570054444444446</v>
      </c>
      <c r="E103" s="11">
        <v>0.0017613194444444425</v>
      </c>
      <c r="F103" s="10">
        <v>199</v>
      </c>
      <c r="G103" s="5">
        <f t="shared" si="1"/>
        <v>3.61</v>
      </c>
      <c r="H103" s="13">
        <v>7.64</v>
      </c>
      <c r="I103" s="13">
        <v>30.91</v>
      </c>
      <c r="J103" s="10">
        <v>101</v>
      </c>
      <c r="P103" s="22">
        <v>361</v>
      </c>
    </row>
    <row r="104" spans="2:16" ht="12.75">
      <c r="B104" s="14">
        <v>13.481</v>
      </c>
      <c r="C104" s="13">
        <v>13.51</v>
      </c>
      <c r="D104" s="12">
        <v>0.0017613804444444425</v>
      </c>
      <c r="E104" s="11">
        <v>0.0017656944444444426</v>
      </c>
      <c r="F104" s="10">
        <v>198</v>
      </c>
      <c r="G104" s="5">
        <f t="shared" si="1"/>
        <v>3.62</v>
      </c>
      <c r="H104" s="13">
        <v>7.68</v>
      </c>
      <c r="I104" s="13">
        <v>31.14</v>
      </c>
      <c r="J104" s="10">
        <v>102</v>
      </c>
      <c r="P104" s="22">
        <v>362</v>
      </c>
    </row>
    <row r="105" spans="2:16" ht="12.75">
      <c r="B105" s="14">
        <v>13.511</v>
      </c>
      <c r="C105" s="13">
        <v>13.53</v>
      </c>
      <c r="D105" s="12">
        <v>0.0017657554444444425</v>
      </c>
      <c r="E105" s="11">
        <v>0.0017700694444444426</v>
      </c>
      <c r="F105" s="10">
        <v>197</v>
      </c>
      <c r="G105" s="5">
        <f t="shared" si="1"/>
        <v>3.64</v>
      </c>
      <c r="H105" s="13">
        <v>7.72</v>
      </c>
      <c r="I105" s="13">
        <v>31.38</v>
      </c>
      <c r="J105" s="10">
        <v>103</v>
      </c>
      <c r="P105" s="22">
        <v>364</v>
      </c>
    </row>
    <row r="106" spans="2:16" ht="12.75">
      <c r="B106" s="14">
        <v>13.530999999999999</v>
      </c>
      <c r="C106" s="13">
        <v>13.55</v>
      </c>
      <c r="D106" s="12">
        <v>0.0017701304444444426</v>
      </c>
      <c r="E106" s="11">
        <v>0.0017744444444444426</v>
      </c>
      <c r="F106" s="10">
        <v>196</v>
      </c>
      <c r="G106" s="5">
        <f t="shared" si="1"/>
        <v>3.65</v>
      </c>
      <c r="H106" s="13">
        <v>7.76</v>
      </c>
      <c r="I106" s="13">
        <v>31.61</v>
      </c>
      <c r="J106" s="10">
        <v>104</v>
      </c>
      <c r="P106" s="22">
        <v>365</v>
      </c>
    </row>
    <row r="107" spans="2:16" ht="12.75">
      <c r="B107" s="14">
        <v>13.551</v>
      </c>
      <c r="C107" s="13">
        <v>13.58</v>
      </c>
      <c r="D107" s="12">
        <v>0.0017745054444444426</v>
      </c>
      <c r="E107" s="11">
        <v>0.0017788194444444427</v>
      </c>
      <c r="F107" s="10">
        <v>195</v>
      </c>
      <c r="G107" s="5">
        <f t="shared" si="1"/>
        <v>3.67</v>
      </c>
      <c r="H107" s="13">
        <v>7.8</v>
      </c>
      <c r="I107" s="13">
        <v>31.84</v>
      </c>
      <c r="J107" s="10">
        <v>105</v>
      </c>
      <c r="P107" s="22">
        <v>367</v>
      </c>
    </row>
    <row r="108" spans="2:16" ht="12.75">
      <c r="B108" s="14">
        <v>13.581</v>
      </c>
      <c r="C108" s="13">
        <v>13.6</v>
      </c>
      <c r="D108" s="12">
        <v>0.0017788804444444427</v>
      </c>
      <c r="E108" s="11">
        <v>0.0017831944444444427</v>
      </c>
      <c r="F108" s="10">
        <v>194</v>
      </c>
      <c r="G108" s="5">
        <f t="shared" si="1"/>
        <v>3.68</v>
      </c>
      <c r="H108" s="13">
        <v>7.84</v>
      </c>
      <c r="I108" s="13">
        <v>32.07</v>
      </c>
      <c r="J108" s="10">
        <v>106</v>
      </c>
      <c r="P108" s="22">
        <v>368</v>
      </c>
    </row>
    <row r="109" spans="2:16" ht="12.75">
      <c r="B109" s="14">
        <v>13.600999999999999</v>
      </c>
      <c r="C109" s="13">
        <v>13.63</v>
      </c>
      <c r="D109" s="12">
        <v>0.0017832554444444427</v>
      </c>
      <c r="E109" s="11">
        <v>0.0017875694444444428</v>
      </c>
      <c r="F109" s="10">
        <v>193</v>
      </c>
      <c r="G109" s="5">
        <f t="shared" si="1"/>
        <v>3.7</v>
      </c>
      <c r="H109" s="13">
        <v>7.88</v>
      </c>
      <c r="I109" s="13">
        <v>32.3</v>
      </c>
      <c r="J109" s="10">
        <v>107</v>
      </c>
      <c r="P109" s="22">
        <v>370</v>
      </c>
    </row>
    <row r="110" spans="2:16" ht="12.75">
      <c r="B110" s="14">
        <v>13.631</v>
      </c>
      <c r="C110" s="13">
        <v>13.65</v>
      </c>
      <c r="D110" s="12">
        <v>0.0017876304444444427</v>
      </c>
      <c r="E110" s="11">
        <v>0.0017919444444444428</v>
      </c>
      <c r="F110" s="10">
        <v>192</v>
      </c>
      <c r="G110" s="5">
        <f t="shared" si="1"/>
        <v>3.71</v>
      </c>
      <c r="H110" s="13">
        <v>7.92</v>
      </c>
      <c r="I110" s="13">
        <v>32.54</v>
      </c>
      <c r="J110" s="10">
        <v>108</v>
      </c>
      <c r="P110" s="22">
        <v>371</v>
      </c>
    </row>
    <row r="111" spans="2:16" ht="12.75">
      <c r="B111" s="14">
        <v>13.651</v>
      </c>
      <c r="C111" s="13">
        <v>13.67</v>
      </c>
      <c r="D111" s="12">
        <v>0.0017920054444444428</v>
      </c>
      <c r="E111" s="11">
        <v>0.0017963194444444428</v>
      </c>
      <c r="F111" s="10">
        <v>191</v>
      </c>
      <c r="G111" s="5">
        <f t="shared" si="1"/>
        <v>3.73</v>
      </c>
      <c r="H111" s="13">
        <v>7.96</v>
      </c>
      <c r="I111" s="13">
        <v>32.77</v>
      </c>
      <c r="J111" s="10">
        <v>109</v>
      </c>
      <c r="P111" s="22">
        <v>373</v>
      </c>
    </row>
    <row r="112" spans="2:16" ht="12.75">
      <c r="B112" s="14">
        <v>13.671</v>
      </c>
      <c r="C112" s="13">
        <v>13.7</v>
      </c>
      <c r="D112" s="12">
        <v>0.0017963804444444428</v>
      </c>
      <c r="E112" s="11">
        <v>0.0018006944444444429</v>
      </c>
      <c r="F112" s="10">
        <v>190</v>
      </c>
      <c r="G112" s="5">
        <f t="shared" si="1"/>
        <v>3.75</v>
      </c>
      <c r="H112" s="13">
        <v>8</v>
      </c>
      <c r="I112" s="13">
        <v>33</v>
      </c>
      <c r="J112" s="10">
        <v>110</v>
      </c>
      <c r="P112" s="22">
        <v>375</v>
      </c>
    </row>
    <row r="113" spans="2:16" ht="12.75">
      <c r="B113" s="14">
        <v>13.700999999999999</v>
      </c>
      <c r="C113" s="13">
        <v>13.72</v>
      </c>
      <c r="D113" s="12">
        <v>0.0018007554444444429</v>
      </c>
      <c r="E113" s="11">
        <v>0.001805069444444443</v>
      </c>
      <c r="F113" s="10">
        <v>189</v>
      </c>
      <c r="G113" s="5">
        <f t="shared" si="1"/>
        <v>3.76</v>
      </c>
      <c r="H113" s="13">
        <v>8.04</v>
      </c>
      <c r="I113" s="13">
        <v>33.23</v>
      </c>
      <c r="J113" s="10">
        <v>111</v>
      </c>
      <c r="P113" s="22">
        <v>376</v>
      </c>
    </row>
    <row r="114" spans="2:16" ht="12.75">
      <c r="B114" s="14">
        <v>13.721</v>
      </c>
      <c r="C114" s="13">
        <v>13.74</v>
      </c>
      <c r="D114" s="12">
        <v>0.001805130444444443</v>
      </c>
      <c r="E114" s="11">
        <v>0.001809444444444443</v>
      </c>
      <c r="F114" s="10">
        <v>188</v>
      </c>
      <c r="G114" s="5">
        <f t="shared" si="1"/>
        <v>3.78</v>
      </c>
      <c r="H114" s="13">
        <v>8.08</v>
      </c>
      <c r="I114" s="13">
        <v>33.46</v>
      </c>
      <c r="J114" s="10">
        <v>112</v>
      </c>
      <c r="P114" s="22">
        <v>378</v>
      </c>
    </row>
    <row r="115" spans="2:16" ht="12.75">
      <c r="B115" s="14">
        <v>13.741</v>
      </c>
      <c r="C115" s="13">
        <v>13.77</v>
      </c>
      <c r="D115" s="12">
        <v>0.001809505444444443</v>
      </c>
      <c r="E115" s="11">
        <v>0.001813819444444443</v>
      </c>
      <c r="F115" s="10">
        <v>187</v>
      </c>
      <c r="G115" s="5">
        <f t="shared" si="1"/>
        <v>3.79</v>
      </c>
      <c r="H115" s="13">
        <v>8.12</v>
      </c>
      <c r="I115" s="13">
        <v>33.7</v>
      </c>
      <c r="J115" s="10">
        <v>113</v>
      </c>
      <c r="P115" s="22">
        <v>379</v>
      </c>
    </row>
    <row r="116" spans="2:16" ht="12.75">
      <c r="B116" s="14">
        <v>13.770999999999999</v>
      </c>
      <c r="C116" s="13">
        <v>13.79</v>
      </c>
      <c r="D116" s="12">
        <v>0.001813880444444443</v>
      </c>
      <c r="E116" s="11">
        <v>0.001818194444444443</v>
      </c>
      <c r="F116" s="10">
        <v>186</v>
      </c>
      <c r="G116" s="5">
        <f t="shared" si="1"/>
        <v>3.81</v>
      </c>
      <c r="H116" s="13">
        <v>8.16</v>
      </c>
      <c r="I116" s="13">
        <v>33.93</v>
      </c>
      <c r="J116" s="10">
        <v>114</v>
      </c>
      <c r="P116" s="22">
        <v>381</v>
      </c>
    </row>
    <row r="117" spans="2:16" ht="12.75">
      <c r="B117" s="14">
        <v>13.790999999999999</v>
      </c>
      <c r="C117" s="13">
        <v>13.81</v>
      </c>
      <c r="D117" s="12">
        <v>0.001818255444444443</v>
      </c>
      <c r="E117" s="11">
        <v>0.001822569444444443</v>
      </c>
      <c r="F117" s="10">
        <v>185</v>
      </c>
      <c r="G117" s="5">
        <f t="shared" si="1"/>
        <v>3.82</v>
      </c>
      <c r="H117" s="13">
        <v>8.2</v>
      </c>
      <c r="I117" s="13">
        <v>34.16</v>
      </c>
      <c r="J117" s="10">
        <v>115</v>
      </c>
      <c r="P117" s="22">
        <v>382</v>
      </c>
    </row>
    <row r="118" spans="2:16" ht="12.75">
      <c r="B118" s="14">
        <v>13.811</v>
      </c>
      <c r="C118" s="13">
        <v>13.84</v>
      </c>
      <c r="D118" s="12">
        <v>0.001822630444444443</v>
      </c>
      <c r="E118" s="11">
        <v>0.001826944444444443</v>
      </c>
      <c r="F118" s="10">
        <v>184</v>
      </c>
      <c r="G118" s="5">
        <f t="shared" si="1"/>
        <v>3.84</v>
      </c>
      <c r="H118" s="13">
        <v>8.24</v>
      </c>
      <c r="I118" s="13">
        <v>34.39</v>
      </c>
      <c r="J118" s="10">
        <v>116</v>
      </c>
      <c r="P118" s="22">
        <v>384</v>
      </c>
    </row>
    <row r="119" spans="2:16" ht="12.75">
      <c r="B119" s="14">
        <v>13.841</v>
      </c>
      <c r="C119" s="13">
        <v>13.86</v>
      </c>
      <c r="D119" s="12">
        <v>0.001827005444444443</v>
      </c>
      <c r="E119" s="11">
        <v>0.0018313194444444431</v>
      </c>
      <c r="F119" s="10">
        <v>183</v>
      </c>
      <c r="G119" s="5">
        <f t="shared" si="1"/>
        <v>3.86</v>
      </c>
      <c r="H119" s="13">
        <v>8.28</v>
      </c>
      <c r="I119" s="13">
        <v>34.62</v>
      </c>
      <c r="J119" s="10">
        <v>117</v>
      </c>
      <c r="P119" s="22">
        <v>386</v>
      </c>
    </row>
    <row r="120" spans="2:16" ht="12.75">
      <c r="B120" s="14">
        <v>13.860999999999999</v>
      </c>
      <c r="C120" s="13">
        <v>13.88</v>
      </c>
      <c r="D120" s="12">
        <v>0.0018313804444444431</v>
      </c>
      <c r="E120" s="11">
        <v>0.0018356944444444432</v>
      </c>
      <c r="F120" s="10">
        <v>182</v>
      </c>
      <c r="G120" s="5">
        <f t="shared" si="1"/>
        <v>3.87</v>
      </c>
      <c r="H120" s="13">
        <v>8.32</v>
      </c>
      <c r="I120" s="13">
        <v>34.86</v>
      </c>
      <c r="J120" s="10">
        <v>118</v>
      </c>
      <c r="P120" s="22">
        <v>387</v>
      </c>
    </row>
    <row r="121" spans="2:16" ht="12.75">
      <c r="B121" s="14">
        <v>13.881</v>
      </c>
      <c r="C121" s="13">
        <v>13.91</v>
      </c>
      <c r="D121" s="12">
        <v>0.0018357554444444432</v>
      </c>
      <c r="E121" s="11">
        <v>0.0018400694444444432</v>
      </c>
      <c r="F121" s="10">
        <v>181</v>
      </c>
      <c r="G121" s="5">
        <f t="shared" si="1"/>
        <v>3.89</v>
      </c>
      <c r="H121" s="13">
        <v>8.36</v>
      </c>
      <c r="I121" s="13">
        <v>35.09</v>
      </c>
      <c r="J121" s="10">
        <v>119</v>
      </c>
      <c r="P121" s="22">
        <v>389</v>
      </c>
    </row>
    <row r="122" spans="2:16" ht="12.75">
      <c r="B122" s="14">
        <v>13.911</v>
      </c>
      <c r="C122" s="13">
        <v>13.93</v>
      </c>
      <c r="D122" s="12">
        <v>0.0018401304444444432</v>
      </c>
      <c r="E122" s="11">
        <v>0.0018444444444444433</v>
      </c>
      <c r="F122" s="10">
        <v>180</v>
      </c>
      <c r="G122" s="5">
        <f t="shared" si="1"/>
        <v>3.9</v>
      </c>
      <c r="H122" s="13">
        <v>8.4</v>
      </c>
      <c r="I122" s="13">
        <v>35.32</v>
      </c>
      <c r="J122" s="10">
        <v>120</v>
      </c>
      <c r="P122" s="22">
        <v>390</v>
      </c>
    </row>
    <row r="123" spans="2:16" ht="12.75">
      <c r="B123" s="14">
        <v>13.931</v>
      </c>
      <c r="C123" s="13">
        <v>13.96</v>
      </c>
      <c r="D123" s="12">
        <v>0.0018445054444444432</v>
      </c>
      <c r="E123" s="11">
        <v>0.0018488194444444433</v>
      </c>
      <c r="F123" s="10">
        <v>179</v>
      </c>
      <c r="G123" s="5">
        <f t="shared" si="1"/>
        <v>3.92</v>
      </c>
      <c r="H123" s="13">
        <v>8.44</v>
      </c>
      <c r="I123" s="13">
        <v>35.55</v>
      </c>
      <c r="J123" s="10">
        <v>121</v>
      </c>
      <c r="P123" s="22">
        <v>392</v>
      </c>
    </row>
    <row r="124" spans="2:16" ht="12.75">
      <c r="B124" s="14">
        <v>13.961</v>
      </c>
      <c r="C124" s="13">
        <v>13.98</v>
      </c>
      <c r="D124" s="12">
        <v>0.0018488804444444433</v>
      </c>
      <c r="E124" s="11">
        <v>0.0018531944444444433</v>
      </c>
      <c r="F124" s="10">
        <v>178</v>
      </c>
      <c r="G124" s="5">
        <f t="shared" si="1"/>
        <v>3.93</v>
      </c>
      <c r="H124" s="13">
        <v>8.48</v>
      </c>
      <c r="I124" s="13">
        <v>35.78</v>
      </c>
      <c r="J124" s="10">
        <v>122</v>
      </c>
      <c r="P124" s="22">
        <v>393</v>
      </c>
    </row>
    <row r="125" spans="2:16" ht="12.75">
      <c r="B125" s="14">
        <v>13.981</v>
      </c>
      <c r="C125" s="13">
        <v>14</v>
      </c>
      <c r="D125" s="12">
        <v>0.0018532554444444433</v>
      </c>
      <c r="E125" s="11">
        <v>0.0018575694444444434</v>
      </c>
      <c r="F125" s="10">
        <v>177</v>
      </c>
      <c r="G125" s="5">
        <f t="shared" si="1"/>
        <v>3.95</v>
      </c>
      <c r="H125" s="13">
        <v>8.52</v>
      </c>
      <c r="I125" s="13">
        <v>36.02</v>
      </c>
      <c r="J125" s="10">
        <v>123</v>
      </c>
      <c r="P125" s="22">
        <v>395</v>
      </c>
    </row>
    <row r="126" spans="2:16" ht="12.75">
      <c r="B126" s="14">
        <v>14.001</v>
      </c>
      <c r="C126" s="13">
        <v>14.03</v>
      </c>
      <c r="D126" s="12">
        <v>0.0018576304444444434</v>
      </c>
      <c r="E126" s="11">
        <v>0.0018619444444444434</v>
      </c>
      <c r="F126" s="10">
        <v>176</v>
      </c>
      <c r="G126" s="5">
        <f t="shared" si="1"/>
        <v>3.96</v>
      </c>
      <c r="H126" s="13">
        <v>8.56</v>
      </c>
      <c r="I126" s="13">
        <v>36.25</v>
      </c>
      <c r="J126" s="10">
        <v>124</v>
      </c>
      <c r="P126" s="22">
        <v>396</v>
      </c>
    </row>
    <row r="127" spans="2:16" ht="12.75">
      <c r="B127" s="14">
        <v>14.030999999999999</v>
      </c>
      <c r="C127" s="13">
        <v>14.05</v>
      </c>
      <c r="D127" s="12">
        <v>0.0018620054444444434</v>
      </c>
      <c r="E127" s="11">
        <v>0.0018663194444444435</v>
      </c>
      <c r="F127" s="10">
        <v>175</v>
      </c>
      <c r="G127" s="5">
        <f t="shared" si="1"/>
        <v>3.98</v>
      </c>
      <c r="H127" s="13">
        <v>8.6</v>
      </c>
      <c r="I127" s="13">
        <v>36.48</v>
      </c>
      <c r="J127" s="10">
        <v>125</v>
      </c>
      <c r="P127" s="22">
        <v>398</v>
      </c>
    </row>
    <row r="128" spans="2:16" ht="12.75">
      <c r="B128" s="14">
        <v>14.051</v>
      </c>
      <c r="C128" s="13">
        <v>14.07</v>
      </c>
      <c r="D128" s="12">
        <v>0.0018663804444444434</v>
      </c>
      <c r="E128" s="11">
        <v>0.0018706944444444435</v>
      </c>
      <c r="F128" s="10">
        <v>174</v>
      </c>
      <c r="G128" s="5">
        <f t="shared" si="1"/>
        <v>4</v>
      </c>
      <c r="H128" s="13">
        <v>8.64</v>
      </c>
      <c r="I128" s="13">
        <v>36.71</v>
      </c>
      <c r="J128" s="10">
        <v>126</v>
      </c>
      <c r="P128" s="22">
        <v>400</v>
      </c>
    </row>
    <row r="129" spans="2:16" ht="12.75">
      <c r="B129" s="14">
        <v>14.071</v>
      </c>
      <c r="C129" s="13">
        <v>14.1</v>
      </c>
      <c r="D129" s="12">
        <v>0.0018707554444444435</v>
      </c>
      <c r="E129" s="11">
        <v>0.0018750694444444435</v>
      </c>
      <c r="F129" s="10">
        <v>173</v>
      </c>
      <c r="G129" s="5">
        <f t="shared" si="1"/>
        <v>4.01</v>
      </c>
      <c r="H129" s="13">
        <v>8.68</v>
      </c>
      <c r="I129" s="13">
        <v>36.94</v>
      </c>
      <c r="J129" s="10">
        <v>127</v>
      </c>
      <c r="P129" s="22">
        <v>401</v>
      </c>
    </row>
    <row r="130" spans="2:16" ht="12.75">
      <c r="B130" s="14">
        <v>14.100999999999999</v>
      </c>
      <c r="C130" s="13">
        <v>14.12</v>
      </c>
      <c r="D130" s="12">
        <v>0.0018751304444444435</v>
      </c>
      <c r="E130" s="11">
        <v>0.0018794444444444436</v>
      </c>
      <c r="F130" s="10">
        <v>172</v>
      </c>
      <c r="G130" s="5">
        <f aca="true" t="shared" si="2" ref="G130:G193">P130/100</f>
        <v>4.03</v>
      </c>
      <c r="H130" s="13">
        <v>8.72</v>
      </c>
      <c r="I130" s="13">
        <v>37.18</v>
      </c>
      <c r="J130" s="10">
        <v>128</v>
      </c>
      <c r="P130" s="22">
        <v>403</v>
      </c>
    </row>
    <row r="131" spans="2:16" ht="12.75">
      <c r="B131" s="14">
        <v>14.120999999999999</v>
      </c>
      <c r="C131" s="13">
        <v>14.14</v>
      </c>
      <c r="D131" s="12">
        <v>0.0018795054444444436</v>
      </c>
      <c r="E131" s="11">
        <v>0.0018838194444444436</v>
      </c>
      <c r="F131" s="10">
        <v>171</v>
      </c>
      <c r="G131" s="5">
        <f t="shared" si="2"/>
        <v>4.04</v>
      </c>
      <c r="H131" s="13">
        <v>8.76</v>
      </c>
      <c r="I131" s="13">
        <v>37.41</v>
      </c>
      <c r="J131" s="10">
        <v>129</v>
      </c>
      <c r="P131" s="22">
        <v>404</v>
      </c>
    </row>
    <row r="132" spans="2:16" ht="12.75">
      <c r="B132" s="14">
        <v>14.141</v>
      </c>
      <c r="C132" s="13">
        <v>14.17</v>
      </c>
      <c r="D132" s="12">
        <v>0.0018838804444444436</v>
      </c>
      <c r="E132" s="11">
        <v>0.0018881944444444436</v>
      </c>
      <c r="F132" s="10">
        <v>170</v>
      </c>
      <c r="G132" s="5">
        <f t="shared" si="2"/>
        <v>4.06</v>
      </c>
      <c r="H132" s="13">
        <v>8.8</v>
      </c>
      <c r="I132" s="13">
        <v>37.64</v>
      </c>
      <c r="J132" s="10">
        <v>130</v>
      </c>
      <c r="P132" s="22">
        <v>406</v>
      </c>
    </row>
    <row r="133" spans="2:16" ht="12.75">
      <c r="B133" s="14">
        <v>14.171</v>
      </c>
      <c r="C133" s="13">
        <v>14.19</v>
      </c>
      <c r="D133" s="12">
        <v>0.0018882554444444436</v>
      </c>
      <c r="E133" s="11">
        <v>0.0018925694444444437</v>
      </c>
      <c r="F133" s="10">
        <v>169</v>
      </c>
      <c r="G133" s="5">
        <f t="shared" si="2"/>
        <v>4.07</v>
      </c>
      <c r="H133" s="13">
        <v>8.84</v>
      </c>
      <c r="I133" s="13">
        <v>37.87</v>
      </c>
      <c r="J133" s="10">
        <v>131</v>
      </c>
      <c r="P133" s="22">
        <v>407</v>
      </c>
    </row>
    <row r="134" spans="2:16" ht="12.75">
      <c r="B134" s="14">
        <v>14.190999999999999</v>
      </c>
      <c r="C134" s="13">
        <v>14.22</v>
      </c>
      <c r="D134" s="12">
        <v>0.0018926304444444437</v>
      </c>
      <c r="E134" s="11">
        <v>0.0018969444444444437</v>
      </c>
      <c r="F134" s="10">
        <v>168</v>
      </c>
      <c r="G134" s="5">
        <f t="shared" si="2"/>
        <v>4.09</v>
      </c>
      <c r="H134" s="13">
        <v>8.88</v>
      </c>
      <c r="I134" s="13">
        <v>38.1</v>
      </c>
      <c r="J134" s="10">
        <v>132</v>
      </c>
      <c r="P134" s="22">
        <v>409</v>
      </c>
    </row>
    <row r="135" spans="2:16" ht="12.75">
      <c r="B135" s="14">
        <v>14.221</v>
      </c>
      <c r="C135" s="13">
        <v>14.24</v>
      </c>
      <c r="D135" s="12">
        <v>0.0018970054444444437</v>
      </c>
      <c r="E135" s="11">
        <v>0.0019013194444444438</v>
      </c>
      <c r="F135" s="10">
        <v>167</v>
      </c>
      <c r="G135" s="5">
        <f t="shared" si="2"/>
        <v>4.1</v>
      </c>
      <c r="H135" s="13">
        <v>8.92</v>
      </c>
      <c r="I135" s="13">
        <v>38.34</v>
      </c>
      <c r="J135" s="10">
        <v>133</v>
      </c>
      <c r="P135" s="22">
        <v>410</v>
      </c>
    </row>
    <row r="136" spans="2:16" ht="12.75">
      <c r="B136" s="14">
        <v>14.241</v>
      </c>
      <c r="C136" s="13">
        <v>14.26</v>
      </c>
      <c r="D136" s="12">
        <v>0.0019013804444444437</v>
      </c>
      <c r="E136" s="11">
        <v>0.0019056944444444438</v>
      </c>
      <c r="F136" s="10">
        <v>166</v>
      </c>
      <c r="G136" s="5">
        <f t="shared" si="2"/>
        <v>4.12</v>
      </c>
      <c r="H136" s="13">
        <v>8.96</v>
      </c>
      <c r="I136" s="13">
        <v>38.57</v>
      </c>
      <c r="J136" s="10">
        <v>134</v>
      </c>
      <c r="P136" s="22">
        <v>412</v>
      </c>
    </row>
    <row r="137" spans="2:16" ht="12.75">
      <c r="B137" s="14">
        <v>14.261</v>
      </c>
      <c r="C137" s="13">
        <v>14.29</v>
      </c>
      <c r="D137" s="12">
        <v>0.0019057554444444438</v>
      </c>
      <c r="E137" s="11">
        <v>0.0019100694444444438</v>
      </c>
      <c r="F137" s="10">
        <v>165</v>
      </c>
      <c r="G137" s="5">
        <f t="shared" si="2"/>
        <v>4.14</v>
      </c>
      <c r="H137" s="13">
        <v>9</v>
      </c>
      <c r="I137" s="13">
        <v>38.8</v>
      </c>
      <c r="J137" s="10">
        <v>135</v>
      </c>
      <c r="P137" s="22">
        <v>414</v>
      </c>
    </row>
    <row r="138" spans="2:16" ht="12.75">
      <c r="B138" s="14">
        <v>14.290999999999999</v>
      </c>
      <c r="C138" s="13">
        <v>14.31</v>
      </c>
      <c r="D138" s="12">
        <v>0.0019101304444444438</v>
      </c>
      <c r="E138" s="11">
        <v>0.0019144444444444439</v>
      </c>
      <c r="F138" s="10">
        <v>164</v>
      </c>
      <c r="G138" s="5">
        <f t="shared" si="2"/>
        <v>4.15</v>
      </c>
      <c r="H138" s="13">
        <v>9.04</v>
      </c>
      <c r="I138" s="13">
        <v>39.03</v>
      </c>
      <c r="J138" s="10">
        <v>136</v>
      </c>
      <c r="P138" s="22">
        <v>415</v>
      </c>
    </row>
    <row r="139" spans="2:16" ht="12.75">
      <c r="B139" s="14">
        <v>14.311</v>
      </c>
      <c r="C139" s="13">
        <v>14.33</v>
      </c>
      <c r="D139" s="12">
        <v>0.0019145054444444439</v>
      </c>
      <c r="E139" s="11">
        <v>0.001918819444444444</v>
      </c>
      <c r="F139" s="10">
        <v>163</v>
      </c>
      <c r="G139" s="5">
        <f t="shared" si="2"/>
        <v>4.17</v>
      </c>
      <c r="H139" s="13">
        <v>9.08</v>
      </c>
      <c r="I139" s="13">
        <v>39.26</v>
      </c>
      <c r="J139" s="10">
        <v>137</v>
      </c>
      <c r="P139" s="22">
        <v>417</v>
      </c>
    </row>
    <row r="140" spans="2:16" ht="12.75">
      <c r="B140" s="14">
        <v>14.331</v>
      </c>
      <c r="C140" s="13">
        <v>14.36</v>
      </c>
      <c r="D140" s="12">
        <v>0.001918880444444444</v>
      </c>
      <c r="E140" s="11">
        <v>0.001923194444444444</v>
      </c>
      <c r="F140" s="10">
        <v>162</v>
      </c>
      <c r="G140" s="5">
        <f t="shared" si="2"/>
        <v>4.18</v>
      </c>
      <c r="H140" s="13">
        <v>9.12</v>
      </c>
      <c r="I140" s="13">
        <v>39.5</v>
      </c>
      <c r="J140" s="10">
        <v>138</v>
      </c>
      <c r="P140" s="22">
        <v>418</v>
      </c>
    </row>
    <row r="141" spans="2:16" ht="12.75">
      <c r="B141" s="14">
        <v>14.360999999999999</v>
      </c>
      <c r="C141" s="13">
        <v>14.38</v>
      </c>
      <c r="D141" s="12">
        <v>0.001923255444444444</v>
      </c>
      <c r="E141" s="11">
        <v>0.001927569444444444</v>
      </c>
      <c r="F141" s="10">
        <v>161</v>
      </c>
      <c r="G141" s="5">
        <f t="shared" si="2"/>
        <v>4.2</v>
      </c>
      <c r="H141" s="13">
        <v>9.16</v>
      </c>
      <c r="I141" s="13">
        <v>39.73</v>
      </c>
      <c r="J141" s="10">
        <v>139</v>
      </c>
      <c r="P141" s="22">
        <v>420</v>
      </c>
    </row>
    <row r="142" spans="2:16" ht="12.75">
      <c r="B142" s="14">
        <v>14.381</v>
      </c>
      <c r="C142" s="13">
        <v>14.4</v>
      </c>
      <c r="D142" s="12">
        <v>0.001927630444444444</v>
      </c>
      <c r="E142" s="11">
        <v>0.001931944444444444</v>
      </c>
      <c r="F142" s="10">
        <v>160</v>
      </c>
      <c r="G142" s="5">
        <f t="shared" si="2"/>
        <v>4.21</v>
      </c>
      <c r="H142" s="13">
        <v>9.2</v>
      </c>
      <c r="I142" s="13">
        <v>39.96</v>
      </c>
      <c r="J142" s="10">
        <v>140</v>
      </c>
      <c r="P142" s="22">
        <v>421</v>
      </c>
    </row>
    <row r="143" spans="2:16" ht="12.75">
      <c r="B143" s="14">
        <v>14.401</v>
      </c>
      <c r="C143" s="13">
        <v>14.43</v>
      </c>
      <c r="D143" s="12">
        <v>0.001932005444444444</v>
      </c>
      <c r="E143" s="11">
        <v>0.001936319444444444</v>
      </c>
      <c r="F143" s="10">
        <v>159</v>
      </c>
      <c r="G143" s="5">
        <f t="shared" si="2"/>
        <v>4.23</v>
      </c>
      <c r="H143" s="13">
        <v>9.24</v>
      </c>
      <c r="I143" s="13">
        <v>40.19</v>
      </c>
      <c r="J143" s="10">
        <v>141</v>
      </c>
      <c r="P143" s="22">
        <v>423</v>
      </c>
    </row>
    <row r="144" spans="2:16" ht="12.75">
      <c r="B144" s="14">
        <v>14.431</v>
      </c>
      <c r="C144" s="13">
        <v>14.45</v>
      </c>
      <c r="D144" s="12">
        <v>0.001936380444444444</v>
      </c>
      <c r="E144" s="11">
        <v>0.001940694444444444</v>
      </c>
      <c r="F144" s="10">
        <v>158</v>
      </c>
      <c r="G144" s="5">
        <f t="shared" si="2"/>
        <v>4.25</v>
      </c>
      <c r="H144" s="13">
        <v>9.28</v>
      </c>
      <c r="I144" s="13">
        <v>40.42</v>
      </c>
      <c r="J144" s="10">
        <v>142</v>
      </c>
      <c r="P144" s="22">
        <v>425</v>
      </c>
    </row>
    <row r="145" spans="2:16" ht="12.75">
      <c r="B145" s="14">
        <v>14.450999999999999</v>
      </c>
      <c r="C145" s="13">
        <v>14.47</v>
      </c>
      <c r="D145" s="12">
        <v>0.001940755444444444</v>
      </c>
      <c r="E145" s="11">
        <v>0.0019450694444444441</v>
      </c>
      <c r="F145" s="10">
        <v>157</v>
      </c>
      <c r="G145" s="5">
        <f t="shared" si="2"/>
        <v>4.26</v>
      </c>
      <c r="H145" s="13">
        <v>9.32</v>
      </c>
      <c r="I145" s="13">
        <v>40.66</v>
      </c>
      <c r="J145" s="10">
        <v>143</v>
      </c>
      <c r="P145" s="22">
        <v>426</v>
      </c>
    </row>
    <row r="146" spans="2:16" ht="12.75">
      <c r="B146" s="14">
        <v>14.471</v>
      </c>
      <c r="C146" s="13">
        <v>14.5</v>
      </c>
      <c r="D146" s="12">
        <v>0.0019451304444444441</v>
      </c>
      <c r="E146" s="11">
        <v>0.0019494444444444442</v>
      </c>
      <c r="F146" s="10">
        <v>156</v>
      </c>
      <c r="G146" s="5">
        <f t="shared" si="2"/>
        <v>4.28</v>
      </c>
      <c r="H146" s="13">
        <v>9.36</v>
      </c>
      <c r="I146" s="13">
        <v>40.89</v>
      </c>
      <c r="J146" s="10">
        <v>144</v>
      </c>
      <c r="P146" s="22">
        <v>428</v>
      </c>
    </row>
    <row r="147" spans="2:16" ht="12.75">
      <c r="B147" s="14">
        <v>14.501</v>
      </c>
      <c r="C147" s="13">
        <v>14.52</v>
      </c>
      <c r="D147" s="12">
        <v>0.0019495054444444442</v>
      </c>
      <c r="E147" s="11">
        <v>0.0019538194444444442</v>
      </c>
      <c r="F147" s="10">
        <v>155</v>
      </c>
      <c r="G147" s="5">
        <f t="shared" si="2"/>
        <v>4.29</v>
      </c>
      <c r="H147" s="13">
        <v>9.4</v>
      </c>
      <c r="I147" s="13">
        <v>41.12</v>
      </c>
      <c r="J147" s="10">
        <v>145</v>
      </c>
      <c r="P147" s="22">
        <v>429</v>
      </c>
    </row>
    <row r="148" spans="2:16" ht="12.75">
      <c r="B148" s="14">
        <v>14.520999999999999</v>
      </c>
      <c r="C148" s="13">
        <v>14.55</v>
      </c>
      <c r="D148" s="12">
        <v>0.001953880444444444</v>
      </c>
      <c r="E148" s="11">
        <v>0.0019581944444444443</v>
      </c>
      <c r="F148" s="10">
        <v>154</v>
      </c>
      <c r="G148" s="5">
        <f t="shared" si="2"/>
        <v>4.31</v>
      </c>
      <c r="H148" s="13">
        <v>9.44</v>
      </c>
      <c r="I148" s="13">
        <v>41.35</v>
      </c>
      <c r="J148" s="10">
        <v>146</v>
      </c>
      <c r="P148" s="22">
        <v>431</v>
      </c>
    </row>
    <row r="149" spans="2:16" ht="12.75">
      <c r="B149" s="14">
        <v>14.551</v>
      </c>
      <c r="C149" s="13">
        <v>14.57</v>
      </c>
      <c r="D149" s="12">
        <v>0.0019582554444444442</v>
      </c>
      <c r="E149" s="11">
        <v>0.0019625694444444443</v>
      </c>
      <c r="F149" s="10">
        <v>153</v>
      </c>
      <c r="G149" s="5">
        <f t="shared" si="2"/>
        <v>4.32</v>
      </c>
      <c r="H149" s="13">
        <v>9.48</v>
      </c>
      <c r="I149" s="13">
        <v>41.58</v>
      </c>
      <c r="J149" s="10">
        <v>147</v>
      </c>
      <c r="P149" s="22">
        <v>432</v>
      </c>
    </row>
    <row r="150" spans="2:16" ht="12.75">
      <c r="B150" s="14">
        <v>14.571</v>
      </c>
      <c r="C150" s="13">
        <v>14.59</v>
      </c>
      <c r="D150" s="12">
        <v>0.0019626304444444443</v>
      </c>
      <c r="E150" s="11">
        <v>0.0019669444444444443</v>
      </c>
      <c r="F150" s="10">
        <v>152</v>
      </c>
      <c r="G150" s="5">
        <f t="shared" si="2"/>
        <v>4.34</v>
      </c>
      <c r="H150" s="13">
        <v>9.52</v>
      </c>
      <c r="I150" s="13">
        <v>41.82</v>
      </c>
      <c r="J150" s="10">
        <v>148</v>
      </c>
      <c r="P150" s="22">
        <v>434</v>
      </c>
    </row>
    <row r="151" spans="2:16" ht="12.75">
      <c r="B151" s="14">
        <v>14.591</v>
      </c>
      <c r="C151" s="13">
        <v>14.62</v>
      </c>
      <c r="D151" s="12">
        <v>0.0019670054444444443</v>
      </c>
      <c r="E151" s="11">
        <v>0.0019713194444444444</v>
      </c>
      <c r="F151" s="10">
        <v>151</v>
      </c>
      <c r="G151" s="5">
        <f t="shared" si="2"/>
        <v>4.35</v>
      </c>
      <c r="H151" s="13">
        <v>9.56</v>
      </c>
      <c r="I151" s="13">
        <v>42.05</v>
      </c>
      <c r="J151" s="10">
        <v>149</v>
      </c>
      <c r="P151" s="22">
        <v>435</v>
      </c>
    </row>
    <row r="152" spans="2:16" ht="12.75">
      <c r="B152" s="14">
        <v>14.620999999999999</v>
      </c>
      <c r="C152" s="19">
        <v>14.64</v>
      </c>
      <c r="D152" s="12">
        <v>0.0019713804444444444</v>
      </c>
      <c r="E152" s="21">
        <v>0.0019756944444444444</v>
      </c>
      <c r="F152" s="18">
        <v>150</v>
      </c>
      <c r="G152" s="5">
        <f t="shared" si="2"/>
        <v>4.37</v>
      </c>
      <c r="H152" s="19">
        <v>9.6</v>
      </c>
      <c r="I152" s="19">
        <v>42.28</v>
      </c>
      <c r="J152" s="18">
        <v>150</v>
      </c>
      <c r="P152" s="20">
        <v>437</v>
      </c>
    </row>
    <row r="153" spans="2:16" ht="12.75">
      <c r="B153" s="14">
        <v>14.641</v>
      </c>
      <c r="C153" s="13">
        <v>14.67</v>
      </c>
      <c r="D153" s="12">
        <v>0.0019757554444444444</v>
      </c>
      <c r="E153" s="11">
        <v>0.001980555555555546</v>
      </c>
      <c r="F153" s="10">
        <v>149</v>
      </c>
      <c r="G153" s="5">
        <f t="shared" si="2"/>
        <v>4.38</v>
      </c>
      <c r="H153" s="13">
        <v>9.64</v>
      </c>
      <c r="I153" s="13">
        <v>42.49</v>
      </c>
      <c r="J153" s="10">
        <v>151</v>
      </c>
      <c r="P153" s="22">
        <v>438</v>
      </c>
    </row>
    <row r="154" spans="2:16" ht="12.75">
      <c r="B154" s="14">
        <v>14.671</v>
      </c>
      <c r="C154" s="13">
        <v>14.69</v>
      </c>
      <c r="D154" s="12">
        <v>0.001980616555555546</v>
      </c>
      <c r="E154" s="11">
        <v>0.0019854166666666575</v>
      </c>
      <c r="F154" s="10">
        <v>148</v>
      </c>
      <c r="G154" s="5">
        <f t="shared" si="2"/>
        <v>4.4</v>
      </c>
      <c r="H154" s="13">
        <v>9.67</v>
      </c>
      <c r="I154" s="13">
        <v>42.7</v>
      </c>
      <c r="J154" s="10">
        <v>152</v>
      </c>
      <c r="P154" s="22">
        <v>440</v>
      </c>
    </row>
    <row r="155" spans="2:16" ht="12.75">
      <c r="B155" s="14">
        <v>14.690999999999999</v>
      </c>
      <c r="C155" s="13">
        <v>14.72</v>
      </c>
      <c r="D155" s="12">
        <v>0.0019854776666666575</v>
      </c>
      <c r="E155" s="11">
        <v>0.0019902777777777688</v>
      </c>
      <c r="F155" s="10">
        <v>147</v>
      </c>
      <c r="G155" s="5">
        <f t="shared" si="2"/>
        <v>4.41</v>
      </c>
      <c r="H155" s="13">
        <v>9.71</v>
      </c>
      <c r="I155" s="13">
        <v>42.91</v>
      </c>
      <c r="J155" s="10">
        <v>153</v>
      </c>
      <c r="P155" s="22">
        <v>441</v>
      </c>
    </row>
    <row r="156" spans="2:16" ht="12.75">
      <c r="B156" s="14">
        <v>14.721</v>
      </c>
      <c r="C156" s="13">
        <v>14.75</v>
      </c>
      <c r="D156" s="12">
        <v>0.0019903387777777688</v>
      </c>
      <c r="E156" s="11">
        <v>0.00199513888888888</v>
      </c>
      <c r="F156" s="10">
        <v>146</v>
      </c>
      <c r="G156" s="5">
        <f t="shared" si="2"/>
        <v>4.43</v>
      </c>
      <c r="H156" s="13">
        <v>9.74</v>
      </c>
      <c r="I156" s="13">
        <v>43.12</v>
      </c>
      <c r="J156" s="10">
        <v>154</v>
      </c>
      <c r="P156" s="22">
        <v>443</v>
      </c>
    </row>
    <row r="157" spans="2:16" ht="12.75">
      <c r="B157" s="14">
        <v>14.751</v>
      </c>
      <c r="C157" s="13">
        <v>14.77</v>
      </c>
      <c r="D157" s="12">
        <v>0.00199519988888888</v>
      </c>
      <c r="E157" s="11">
        <v>0.0019999999999999914</v>
      </c>
      <c r="F157" s="10">
        <v>145</v>
      </c>
      <c r="G157" s="5">
        <f t="shared" si="2"/>
        <v>4.44</v>
      </c>
      <c r="H157" s="13">
        <v>9.78</v>
      </c>
      <c r="I157" s="13">
        <v>43.32</v>
      </c>
      <c r="J157" s="10">
        <v>155</v>
      </c>
      <c r="P157" s="22">
        <v>444</v>
      </c>
    </row>
    <row r="158" spans="2:16" ht="12.75">
      <c r="B158" s="14">
        <v>14.770999999999999</v>
      </c>
      <c r="C158" s="13">
        <v>14.8</v>
      </c>
      <c r="D158" s="12">
        <v>0.0020000609999999914</v>
      </c>
      <c r="E158" s="11">
        <v>0.0020048611111111027</v>
      </c>
      <c r="F158" s="10">
        <v>144</v>
      </c>
      <c r="G158" s="5">
        <f t="shared" si="2"/>
        <v>4.45</v>
      </c>
      <c r="H158" s="13">
        <v>9.82</v>
      </c>
      <c r="I158" s="13">
        <v>43.53</v>
      </c>
      <c r="J158" s="10">
        <v>156</v>
      </c>
      <c r="P158" s="22">
        <v>445</v>
      </c>
    </row>
    <row r="159" spans="2:16" ht="12.75">
      <c r="B159" s="14">
        <v>14.801</v>
      </c>
      <c r="C159" s="13">
        <v>14.82</v>
      </c>
      <c r="D159" s="12">
        <v>0.0020049221111111027</v>
      </c>
      <c r="E159" s="11">
        <v>0.002009722222222214</v>
      </c>
      <c r="F159" s="10">
        <v>143</v>
      </c>
      <c r="G159" s="5">
        <f t="shared" si="2"/>
        <v>4.47</v>
      </c>
      <c r="H159" s="13">
        <v>9.85</v>
      </c>
      <c r="I159" s="13">
        <v>43.74</v>
      </c>
      <c r="J159" s="10">
        <v>157</v>
      </c>
      <c r="P159" s="22">
        <v>447</v>
      </c>
    </row>
    <row r="160" spans="2:16" ht="12.75">
      <c r="B160" s="14">
        <v>14.821</v>
      </c>
      <c r="C160" s="13">
        <v>14.85</v>
      </c>
      <c r="D160" s="12">
        <v>0.002009783222222214</v>
      </c>
      <c r="E160" s="11">
        <v>0.0020145833333333253</v>
      </c>
      <c r="F160" s="10">
        <v>142</v>
      </c>
      <c r="G160" s="5">
        <f t="shared" si="2"/>
        <v>4.48</v>
      </c>
      <c r="H160" s="13">
        <v>9.89</v>
      </c>
      <c r="I160" s="13">
        <v>43.95</v>
      </c>
      <c r="J160" s="10">
        <v>158</v>
      </c>
      <c r="P160" s="22">
        <v>448</v>
      </c>
    </row>
    <row r="161" spans="2:16" ht="12.75">
      <c r="B161" s="14">
        <v>14.850999999999999</v>
      </c>
      <c r="C161" s="13">
        <v>14.88</v>
      </c>
      <c r="D161" s="12">
        <v>0.0020146443333333252</v>
      </c>
      <c r="E161" s="11">
        <v>0.0020194444444444366</v>
      </c>
      <c r="F161" s="10">
        <v>141</v>
      </c>
      <c r="G161" s="5">
        <f t="shared" si="2"/>
        <v>4.5</v>
      </c>
      <c r="H161" s="13">
        <v>9.92</v>
      </c>
      <c r="I161" s="13">
        <v>44.16</v>
      </c>
      <c r="J161" s="10">
        <v>159</v>
      </c>
      <c r="P161" s="22">
        <v>450</v>
      </c>
    </row>
    <row r="162" spans="2:16" ht="12.75">
      <c r="B162" s="14">
        <v>14.881</v>
      </c>
      <c r="C162" s="13">
        <v>14.9</v>
      </c>
      <c r="D162" s="12">
        <v>0.0020195054444444365</v>
      </c>
      <c r="E162" s="11">
        <v>0.002024305555555548</v>
      </c>
      <c r="F162" s="10">
        <v>140</v>
      </c>
      <c r="G162" s="5">
        <f t="shared" si="2"/>
        <v>4.51</v>
      </c>
      <c r="H162" s="13">
        <v>9.96</v>
      </c>
      <c r="I162" s="13">
        <v>44.37</v>
      </c>
      <c r="J162" s="10">
        <v>160</v>
      </c>
      <c r="P162" s="22">
        <v>451</v>
      </c>
    </row>
    <row r="163" spans="2:16" ht="12.75">
      <c r="B163" s="14">
        <v>14.901</v>
      </c>
      <c r="C163" s="13">
        <v>14.93</v>
      </c>
      <c r="D163" s="12">
        <v>0.002024366555555548</v>
      </c>
      <c r="E163" s="11">
        <v>0.002029166666666659</v>
      </c>
      <c r="F163" s="10">
        <v>139</v>
      </c>
      <c r="G163" s="5">
        <f t="shared" si="2"/>
        <v>4.52</v>
      </c>
      <c r="H163" s="13">
        <v>10</v>
      </c>
      <c r="I163" s="13">
        <v>44.58</v>
      </c>
      <c r="J163" s="10">
        <v>161</v>
      </c>
      <c r="P163" s="22">
        <v>452</v>
      </c>
    </row>
    <row r="164" spans="2:16" ht="12.75">
      <c r="B164" s="14">
        <v>14.931</v>
      </c>
      <c r="C164" s="13">
        <v>14.96</v>
      </c>
      <c r="D164" s="12">
        <v>0.002029227666666659</v>
      </c>
      <c r="E164" s="11">
        <v>0.0020340277777777705</v>
      </c>
      <c r="F164" s="10">
        <v>138</v>
      </c>
      <c r="G164" s="5">
        <f t="shared" si="2"/>
        <v>4.54</v>
      </c>
      <c r="H164" s="13">
        <v>10.03</v>
      </c>
      <c r="I164" s="13">
        <v>44.79</v>
      </c>
      <c r="J164" s="10">
        <v>162</v>
      </c>
      <c r="P164" s="22">
        <v>454</v>
      </c>
    </row>
    <row r="165" spans="2:16" ht="12.75">
      <c r="B165" s="14">
        <v>14.961</v>
      </c>
      <c r="C165" s="13">
        <v>14.98</v>
      </c>
      <c r="D165" s="12">
        <v>0.0020340887777777704</v>
      </c>
      <c r="E165" s="11">
        <v>0.0020388888888888818</v>
      </c>
      <c r="F165" s="10">
        <v>137</v>
      </c>
      <c r="G165" s="5">
        <f t="shared" si="2"/>
        <v>4.55</v>
      </c>
      <c r="H165" s="13">
        <v>10.07</v>
      </c>
      <c r="I165" s="13">
        <v>44.99</v>
      </c>
      <c r="J165" s="10">
        <v>163</v>
      </c>
      <c r="P165" s="22">
        <v>455</v>
      </c>
    </row>
    <row r="166" spans="2:16" ht="12.75">
      <c r="B166" s="14">
        <v>14.981</v>
      </c>
      <c r="C166" s="13">
        <v>15.01</v>
      </c>
      <c r="D166" s="12">
        <v>0.0020389498888888817</v>
      </c>
      <c r="E166" s="11">
        <v>0.002043749999999993</v>
      </c>
      <c r="F166" s="10">
        <v>136</v>
      </c>
      <c r="G166" s="5">
        <f t="shared" si="2"/>
        <v>4.57</v>
      </c>
      <c r="H166" s="13">
        <v>10.1</v>
      </c>
      <c r="I166" s="13">
        <v>45.2</v>
      </c>
      <c r="J166" s="10">
        <v>164</v>
      </c>
      <c r="P166" s="22">
        <v>457</v>
      </c>
    </row>
    <row r="167" spans="2:16" ht="12.75">
      <c r="B167" s="14">
        <v>15.011</v>
      </c>
      <c r="C167" s="13">
        <v>15.04</v>
      </c>
      <c r="D167" s="12">
        <v>0.002043810999999993</v>
      </c>
      <c r="E167" s="11">
        <v>0.0020486111111111044</v>
      </c>
      <c r="F167" s="10">
        <v>135</v>
      </c>
      <c r="G167" s="5">
        <f t="shared" si="2"/>
        <v>4.58</v>
      </c>
      <c r="H167" s="13">
        <v>10.14</v>
      </c>
      <c r="I167" s="13">
        <v>45.41</v>
      </c>
      <c r="J167" s="10">
        <v>165</v>
      </c>
      <c r="P167" s="22">
        <v>458</v>
      </c>
    </row>
    <row r="168" spans="2:16" ht="12.75">
      <c r="B168" s="14">
        <v>15.040999999999999</v>
      </c>
      <c r="C168" s="13">
        <v>15.06</v>
      </c>
      <c r="D168" s="12">
        <v>0.0020486721111111043</v>
      </c>
      <c r="E168" s="11">
        <v>0.0020534722222222157</v>
      </c>
      <c r="F168" s="10">
        <v>134</v>
      </c>
      <c r="G168" s="5">
        <f t="shared" si="2"/>
        <v>4.59</v>
      </c>
      <c r="H168" s="13">
        <v>10.18</v>
      </c>
      <c r="I168" s="13">
        <v>45.62</v>
      </c>
      <c r="J168" s="10">
        <v>166</v>
      </c>
      <c r="P168" s="22">
        <v>459</v>
      </c>
    </row>
    <row r="169" spans="2:16" ht="12.75">
      <c r="B169" s="14">
        <v>15.061</v>
      </c>
      <c r="C169" s="13">
        <v>15.09</v>
      </c>
      <c r="D169" s="12">
        <v>0.0020535332222222156</v>
      </c>
      <c r="E169" s="11">
        <v>0.002058333333333327</v>
      </c>
      <c r="F169" s="10">
        <v>133</v>
      </c>
      <c r="G169" s="5">
        <f t="shared" si="2"/>
        <v>4.61</v>
      </c>
      <c r="H169" s="13">
        <v>10.21</v>
      </c>
      <c r="I169" s="13">
        <v>45.83</v>
      </c>
      <c r="J169" s="10">
        <v>167</v>
      </c>
      <c r="P169" s="22">
        <v>461</v>
      </c>
    </row>
    <row r="170" spans="2:16" ht="12.75">
      <c r="B170" s="14">
        <v>15.091</v>
      </c>
      <c r="C170" s="13">
        <v>15.12</v>
      </c>
      <c r="D170" s="12">
        <v>0.002058394333333327</v>
      </c>
      <c r="E170" s="11">
        <v>0.0020631944444444382</v>
      </c>
      <c r="F170" s="10">
        <v>132</v>
      </c>
      <c r="G170" s="5">
        <f t="shared" si="2"/>
        <v>4.62</v>
      </c>
      <c r="H170" s="13">
        <v>10.25</v>
      </c>
      <c r="I170" s="13">
        <v>46.04</v>
      </c>
      <c r="J170" s="10">
        <v>168</v>
      </c>
      <c r="P170" s="22">
        <v>462</v>
      </c>
    </row>
    <row r="171" spans="2:16" ht="12.75">
      <c r="B171" s="14">
        <v>15.120999999999999</v>
      </c>
      <c r="C171" s="13">
        <v>15.14</v>
      </c>
      <c r="D171" s="12">
        <v>0.0020632554444444382</v>
      </c>
      <c r="E171" s="11">
        <v>0.0020680555555555495</v>
      </c>
      <c r="F171" s="10">
        <v>131</v>
      </c>
      <c r="G171" s="5">
        <f t="shared" si="2"/>
        <v>4.64</v>
      </c>
      <c r="H171" s="13">
        <v>10.28</v>
      </c>
      <c r="I171" s="13">
        <v>46.25</v>
      </c>
      <c r="J171" s="10">
        <v>169</v>
      </c>
      <c r="P171" s="22">
        <v>464</v>
      </c>
    </row>
    <row r="172" spans="2:16" ht="12.75">
      <c r="B172" s="14">
        <v>15.141</v>
      </c>
      <c r="C172" s="13">
        <v>15.17</v>
      </c>
      <c r="D172" s="12">
        <v>0.0020681165555555495</v>
      </c>
      <c r="E172" s="11">
        <v>0.002072916666666661</v>
      </c>
      <c r="F172" s="10">
        <v>130</v>
      </c>
      <c r="G172" s="5">
        <f t="shared" si="2"/>
        <v>4.65</v>
      </c>
      <c r="H172" s="13">
        <v>10.32</v>
      </c>
      <c r="I172" s="13">
        <v>46.46</v>
      </c>
      <c r="J172" s="10">
        <v>170</v>
      </c>
      <c r="P172" s="22">
        <v>465</v>
      </c>
    </row>
    <row r="173" spans="2:16" ht="12.75">
      <c r="B173" s="14">
        <v>15.171</v>
      </c>
      <c r="C173" s="13">
        <v>15.19</v>
      </c>
      <c r="D173" s="12">
        <v>0.002072977666666661</v>
      </c>
      <c r="E173" s="11">
        <v>0.002077777777777772</v>
      </c>
      <c r="F173" s="10">
        <v>129</v>
      </c>
      <c r="G173" s="5">
        <f t="shared" si="2"/>
        <v>4.66</v>
      </c>
      <c r="H173" s="13">
        <v>10.36</v>
      </c>
      <c r="I173" s="13">
        <v>46.66</v>
      </c>
      <c r="J173" s="10">
        <v>171</v>
      </c>
      <c r="P173" s="22">
        <v>466</v>
      </c>
    </row>
    <row r="174" spans="2:16" ht="12.75">
      <c r="B174" s="14">
        <v>15.190999999999999</v>
      </c>
      <c r="C174" s="13">
        <v>15.22</v>
      </c>
      <c r="D174" s="12">
        <v>0.002077838777777772</v>
      </c>
      <c r="E174" s="11">
        <v>0.0020826388888888834</v>
      </c>
      <c r="F174" s="10">
        <v>128</v>
      </c>
      <c r="G174" s="5">
        <f t="shared" si="2"/>
        <v>4.68</v>
      </c>
      <c r="H174" s="13">
        <v>10.39</v>
      </c>
      <c r="I174" s="13">
        <v>46.87</v>
      </c>
      <c r="J174" s="10">
        <v>172</v>
      </c>
      <c r="P174" s="22">
        <v>468</v>
      </c>
    </row>
    <row r="175" spans="2:16" ht="12.75">
      <c r="B175" s="14">
        <v>15.221</v>
      </c>
      <c r="C175" s="13">
        <v>15.25</v>
      </c>
      <c r="D175" s="12">
        <v>0.0020826998888888834</v>
      </c>
      <c r="E175" s="11">
        <v>0.0020874999999999947</v>
      </c>
      <c r="F175" s="10">
        <v>127</v>
      </c>
      <c r="G175" s="5">
        <f t="shared" si="2"/>
        <v>4.69</v>
      </c>
      <c r="H175" s="13">
        <v>10.43</v>
      </c>
      <c r="I175" s="13">
        <v>47.08</v>
      </c>
      <c r="J175" s="10">
        <v>173</v>
      </c>
      <c r="P175" s="22">
        <v>469</v>
      </c>
    </row>
    <row r="176" spans="2:16" ht="12.75">
      <c r="B176" s="14">
        <v>15.251</v>
      </c>
      <c r="C176" s="13">
        <v>15.27</v>
      </c>
      <c r="D176" s="12">
        <v>0.0020875609999999947</v>
      </c>
      <c r="E176" s="11">
        <v>0.002092361111111106</v>
      </c>
      <c r="F176" s="10">
        <v>126</v>
      </c>
      <c r="G176" s="5">
        <f t="shared" si="2"/>
        <v>4.71</v>
      </c>
      <c r="H176" s="13">
        <v>10.46</v>
      </c>
      <c r="I176" s="13">
        <v>47.29</v>
      </c>
      <c r="J176" s="10">
        <v>174</v>
      </c>
      <c r="P176" s="22">
        <v>471</v>
      </c>
    </row>
    <row r="177" spans="2:16" ht="12.75">
      <c r="B177" s="14">
        <v>15.270999999999999</v>
      </c>
      <c r="C177" s="13">
        <v>15.3</v>
      </c>
      <c r="D177" s="12">
        <v>0.002092422111111106</v>
      </c>
      <c r="E177" s="11">
        <v>0.0020972222222222173</v>
      </c>
      <c r="F177" s="10">
        <v>125</v>
      </c>
      <c r="G177" s="5">
        <f t="shared" si="2"/>
        <v>4.72</v>
      </c>
      <c r="H177" s="13">
        <v>10.5</v>
      </c>
      <c r="I177" s="13">
        <v>47.5</v>
      </c>
      <c r="J177" s="10">
        <v>175</v>
      </c>
      <c r="P177" s="22">
        <v>472</v>
      </c>
    </row>
    <row r="178" spans="2:16" ht="12.75">
      <c r="B178" s="14">
        <v>15.301</v>
      </c>
      <c r="C178" s="13">
        <v>15.33</v>
      </c>
      <c r="D178" s="12">
        <v>0.0020972832222222173</v>
      </c>
      <c r="E178" s="11">
        <v>0.0021020833333333286</v>
      </c>
      <c r="F178" s="10">
        <v>124</v>
      </c>
      <c r="G178" s="5">
        <f t="shared" si="2"/>
        <v>4.74</v>
      </c>
      <c r="H178" s="13">
        <v>10.54</v>
      </c>
      <c r="I178" s="13">
        <v>47.71</v>
      </c>
      <c r="J178" s="10">
        <v>176</v>
      </c>
      <c r="P178" s="22">
        <v>474</v>
      </c>
    </row>
    <row r="179" spans="2:16" ht="12.75">
      <c r="B179" s="14">
        <v>15.331</v>
      </c>
      <c r="C179" s="13">
        <v>15.35</v>
      </c>
      <c r="D179" s="12">
        <v>0.0021021443333333286</v>
      </c>
      <c r="E179" s="11">
        <v>0.00210694444444444</v>
      </c>
      <c r="F179" s="10">
        <v>123</v>
      </c>
      <c r="G179" s="5">
        <f t="shared" si="2"/>
        <v>4.75</v>
      </c>
      <c r="H179" s="13">
        <v>10.57</v>
      </c>
      <c r="I179" s="13">
        <v>47.92</v>
      </c>
      <c r="J179" s="10">
        <v>177</v>
      </c>
      <c r="P179" s="22">
        <v>475</v>
      </c>
    </row>
    <row r="180" spans="2:16" ht="12.75">
      <c r="B180" s="14">
        <v>15.350999999999999</v>
      </c>
      <c r="C180" s="13">
        <v>15.38</v>
      </c>
      <c r="D180" s="12">
        <v>0.00210700544444444</v>
      </c>
      <c r="E180" s="11">
        <v>0.0021118055555555512</v>
      </c>
      <c r="F180" s="10">
        <v>122</v>
      </c>
      <c r="G180" s="5">
        <f t="shared" si="2"/>
        <v>4.76</v>
      </c>
      <c r="H180" s="13">
        <v>10.61</v>
      </c>
      <c r="I180" s="13">
        <v>48.13</v>
      </c>
      <c r="J180" s="10">
        <v>178</v>
      </c>
      <c r="P180" s="22">
        <v>476</v>
      </c>
    </row>
    <row r="181" spans="2:16" ht="12.75">
      <c r="B181" s="14">
        <v>15.381</v>
      </c>
      <c r="C181" s="13">
        <v>15.41</v>
      </c>
      <c r="D181" s="12">
        <v>0.0021118665555555512</v>
      </c>
      <c r="E181" s="11">
        <v>0.0021166666666666625</v>
      </c>
      <c r="F181" s="10">
        <v>121</v>
      </c>
      <c r="G181" s="5">
        <f t="shared" si="2"/>
        <v>4.78</v>
      </c>
      <c r="H181" s="13">
        <v>10.64</v>
      </c>
      <c r="I181" s="13">
        <v>48.34</v>
      </c>
      <c r="J181" s="10">
        <v>179</v>
      </c>
      <c r="P181" s="22">
        <v>478</v>
      </c>
    </row>
    <row r="182" spans="2:16" ht="12.75">
      <c r="B182" s="14">
        <v>15.411</v>
      </c>
      <c r="C182" s="13">
        <v>15.43</v>
      </c>
      <c r="D182" s="12">
        <v>0.0021167276666666625</v>
      </c>
      <c r="E182" s="11">
        <v>0.002121527777777774</v>
      </c>
      <c r="F182" s="10">
        <v>120</v>
      </c>
      <c r="G182" s="5">
        <f t="shared" si="2"/>
        <v>4.79</v>
      </c>
      <c r="H182" s="13">
        <v>10.68</v>
      </c>
      <c r="I182" s="13">
        <v>48.54</v>
      </c>
      <c r="J182" s="10">
        <v>180</v>
      </c>
      <c r="P182" s="22">
        <v>479</v>
      </c>
    </row>
    <row r="183" spans="2:16" ht="12.75">
      <c r="B183" s="14">
        <v>15.431</v>
      </c>
      <c r="C183" s="13">
        <v>15.46</v>
      </c>
      <c r="D183" s="12">
        <v>0.002121588777777774</v>
      </c>
      <c r="E183" s="11">
        <v>0.002126388888888885</v>
      </c>
      <c r="F183" s="10">
        <v>119</v>
      </c>
      <c r="G183" s="5">
        <f t="shared" si="2"/>
        <v>4.81</v>
      </c>
      <c r="H183" s="13">
        <v>10.72</v>
      </c>
      <c r="I183" s="13">
        <v>48.75</v>
      </c>
      <c r="J183" s="10">
        <v>181</v>
      </c>
      <c r="P183" s="22">
        <v>481</v>
      </c>
    </row>
    <row r="184" spans="2:16" ht="12.75">
      <c r="B184" s="14">
        <v>15.461</v>
      </c>
      <c r="C184" s="13">
        <v>15.48</v>
      </c>
      <c r="D184" s="12">
        <v>0.002126449888888885</v>
      </c>
      <c r="E184" s="11">
        <v>0.0021312499999999964</v>
      </c>
      <c r="F184" s="10">
        <v>118</v>
      </c>
      <c r="G184" s="5">
        <f t="shared" si="2"/>
        <v>4.82</v>
      </c>
      <c r="H184" s="13">
        <v>10.75</v>
      </c>
      <c r="I184" s="13">
        <v>48.96</v>
      </c>
      <c r="J184" s="10">
        <v>182</v>
      </c>
      <c r="P184" s="22">
        <v>482</v>
      </c>
    </row>
    <row r="185" spans="2:16" ht="12.75">
      <c r="B185" s="14">
        <v>15.481</v>
      </c>
      <c r="C185" s="13">
        <v>15.51</v>
      </c>
      <c r="D185" s="12">
        <v>0.0021313109999999964</v>
      </c>
      <c r="E185" s="11">
        <v>0.0021361111111111077</v>
      </c>
      <c r="F185" s="10">
        <v>117</v>
      </c>
      <c r="G185" s="5">
        <f t="shared" si="2"/>
        <v>4.83</v>
      </c>
      <c r="H185" s="13">
        <v>10.79</v>
      </c>
      <c r="I185" s="13">
        <v>49.17</v>
      </c>
      <c r="J185" s="10">
        <v>183</v>
      </c>
      <c r="P185" s="22">
        <v>483</v>
      </c>
    </row>
    <row r="186" spans="2:16" ht="12.75">
      <c r="B186" s="14">
        <v>15.511</v>
      </c>
      <c r="C186" s="13">
        <v>15.54</v>
      </c>
      <c r="D186" s="12">
        <v>0.0021361721111111077</v>
      </c>
      <c r="E186" s="11">
        <v>0.002140972222222219</v>
      </c>
      <c r="F186" s="10">
        <v>116</v>
      </c>
      <c r="G186" s="5">
        <f t="shared" si="2"/>
        <v>4.85</v>
      </c>
      <c r="H186" s="13">
        <v>10.82</v>
      </c>
      <c r="I186" s="13">
        <v>49.38</v>
      </c>
      <c r="J186" s="10">
        <v>184</v>
      </c>
      <c r="P186" s="22">
        <v>485</v>
      </c>
    </row>
    <row r="187" spans="2:16" ht="12.75">
      <c r="B187" s="14">
        <v>15.540999999999999</v>
      </c>
      <c r="C187" s="13">
        <v>15.56</v>
      </c>
      <c r="D187" s="12">
        <v>0.002141033222222219</v>
      </c>
      <c r="E187" s="11">
        <v>0.0021458333333333303</v>
      </c>
      <c r="F187" s="10">
        <v>115</v>
      </c>
      <c r="G187" s="5">
        <f t="shared" si="2"/>
        <v>4.86</v>
      </c>
      <c r="H187" s="13">
        <v>10.86</v>
      </c>
      <c r="I187" s="13">
        <v>49.59</v>
      </c>
      <c r="J187" s="10">
        <v>185</v>
      </c>
      <c r="P187" s="22">
        <v>486</v>
      </c>
    </row>
    <row r="188" spans="2:16" ht="12.75">
      <c r="B188" s="14">
        <v>15.561</v>
      </c>
      <c r="C188" s="13">
        <v>15.59</v>
      </c>
      <c r="D188" s="12">
        <v>0.0021458943333333303</v>
      </c>
      <c r="E188" s="11">
        <v>0.0021506944444444416</v>
      </c>
      <c r="F188" s="10">
        <v>114</v>
      </c>
      <c r="G188" s="5">
        <f t="shared" si="2"/>
        <v>4.88</v>
      </c>
      <c r="H188" s="13">
        <v>10.9</v>
      </c>
      <c r="I188" s="13">
        <v>49.8</v>
      </c>
      <c r="J188" s="10">
        <v>186</v>
      </c>
      <c r="P188" s="22">
        <v>488</v>
      </c>
    </row>
    <row r="189" spans="2:16" ht="12.75">
      <c r="B189" s="14">
        <v>15.591</v>
      </c>
      <c r="C189" s="13">
        <v>15.62</v>
      </c>
      <c r="D189" s="12">
        <v>0.0021507554444444416</v>
      </c>
      <c r="E189" s="11">
        <v>0.002155555555555553</v>
      </c>
      <c r="F189" s="10">
        <v>113</v>
      </c>
      <c r="G189" s="5">
        <f t="shared" si="2"/>
        <v>4.89</v>
      </c>
      <c r="H189" s="13">
        <v>10.93</v>
      </c>
      <c r="I189" s="13">
        <v>50.01</v>
      </c>
      <c r="J189" s="10">
        <v>187</v>
      </c>
      <c r="P189" s="22">
        <v>489</v>
      </c>
    </row>
    <row r="190" spans="2:16" ht="12.75">
      <c r="B190" s="14">
        <v>15.620999999999999</v>
      </c>
      <c r="C190" s="13">
        <v>15.64</v>
      </c>
      <c r="D190" s="12">
        <v>0.002155616555555553</v>
      </c>
      <c r="E190" s="11">
        <v>0.0021604166666666642</v>
      </c>
      <c r="F190" s="10">
        <v>112</v>
      </c>
      <c r="G190" s="5">
        <f t="shared" si="2"/>
        <v>4.9</v>
      </c>
      <c r="H190" s="13">
        <v>10.97</v>
      </c>
      <c r="I190" s="13">
        <v>50.21</v>
      </c>
      <c r="J190" s="10">
        <v>188</v>
      </c>
      <c r="P190" s="22">
        <v>490</v>
      </c>
    </row>
    <row r="191" spans="2:16" ht="12.75">
      <c r="B191" s="14">
        <v>15.641</v>
      </c>
      <c r="C191" s="13">
        <v>15.67</v>
      </c>
      <c r="D191" s="12">
        <v>0.002160477666666664</v>
      </c>
      <c r="E191" s="11">
        <v>0.0021652777777777755</v>
      </c>
      <c r="F191" s="10">
        <v>111</v>
      </c>
      <c r="G191" s="5">
        <f t="shared" si="2"/>
        <v>4.92</v>
      </c>
      <c r="H191" s="13">
        <v>11</v>
      </c>
      <c r="I191" s="13">
        <v>50.42</v>
      </c>
      <c r="J191" s="10">
        <v>189</v>
      </c>
      <c r="P191" s="22">
        <v>492</v>
      </c>
    </row>
    <row r="192" spans="2:16" ht="12.75">
      <c r="B192" s="14">
        <v>15.671</v>
      </c>
      <c r="C192" s="13">
        <v>15.7</v>
      </c>
      <c r="D192" s="12">
        <v>0.0021653387777777755</v>
      </c>
      <c r="E192" s="11">
        <v>0.002170138888888887</v>
      </c>
      <c r="F192" s="10">
        <v>110</v>
      </c>
      <c r="G192" s="5">
        <f t="shared" si="2"/>
        <v>4.93</v>
      </c>
      <c r="H192" s="13">
        <v>11.04</v>
      </c>
      <c r="I192" s="13">
        <v>50.63</v>
      </c>
      <c r="J192" s="10">
        <v>190</v>
      </c>
      <c r="P192" s="22">
        <v>493</v>
      </c>
    </row>
    <row r="193" spans="2:16" ht="12.75">
      <c r="B193" s="14">
        <v>15.700999999999999</v>
      </c>
      <c r="C193" s="13">
        <v>15.72</v>
      </c>
      <c r="D193" s="12">
        <v>0.002170199888888887</v>
      </c>
      <c r="E193" s="11">
        <v>0.002174999999999998</v>
      </c>
      <c r="F193" s="10">
        <v>109</v>
      </c>
      <c r="G193" s="5">
        <f t="shared" si="2"/>
        <v>4.95</v>
      </c>
      <c r="H193" s="13">
        <v>11.08</v>
      </c>
      <c r="I193" s="13">
        <v>50.84</v>
      </c>
      <c r="J193" s="10">
        <v>191</v>
      </c>
      <c r="P193" s="22">
        <v>495</v>
      </c>
    </row>
    <row r="194" spans="2:16" ht="12.75">
      <c r="B194" s="14">
        <v>15.721</v>
      </c>
      <c r="C194" s="13">
        <v>15.75</v>
      </c>
      <c r="D194" s="12">
        <v>0.002175060999999998</v>
      </c>
      <c r="E194" s="11">
        <v>0.0021798611111111094</v>
      </c>
      <c r="F194" s="10">
        <v>108</v>
      </c>
      <c r="G194" s="5">
        <f aca="true" t="shared" si="3" ref="G194:G257">P194/100</f>
        <v>4.96</v>
      </c>
      <c r="H194" s="13">
        <v>11.11</v>
      </c>
      <c r="I194" s="13">
        <v>51.05</v>
      </c>
      <c r="J194" s="10">
        <v>192</v>
      </c>
      <c r="P194" s="22">
        <v>496</v>
      </c>
    </row>
    <row r="195" spans="2:16" ht="12.75">
      <c r="B195" s="14">
        <v>15.751</v>
      </c>
      <c r="C195" s="13">
        <v>15.78</v>
      </c>
      <c r="D195" s="12">
        <v>0.0021799221111111094</v>
      </c>
      <c r="E195" s="11">
        <v>0.0021847222222222207</v>
      </c>
      <c r="F195" s="10">
        <v>107</v>
      </c>
      <c r="G195" s="5">
        <f t="shared" si="3"/>
        <v>4.97</v>
      </c>
      <c r="H195" s="13">
        <v>11.15</v>
      </c>
      <c r="I195" s="13">
        <v>51.26</v>
      </c>
      <c r="J195" s="10">
        <v>193</v>
      </c>
      <c r="P195" s="22">
        <v>497</v>
      </c>
    </row>
    <row r="196" spans="2:16" ht="12.75">
      <c r="B196" s="14">
        <v>15.780999999999999</v>
      </c>
      <c r="C196" s="13">
        <v>15.8</v>
      </c>
      <c r="D196" s="12">
        <v>0.0021847832222222207</v>
      </c>
      <c r="E196" s="11">
        <v>0.002189583333333332</v>
      </c>
      <c r="F196" s="10">
        <v>106</v>
      </c>
      <c r="G196" s="5">
        <f t="shared" si="3"/>
        <v>4.99</v>
      </c>
      <c r="H196" s="13">
        <v>11.18</v>
      </c>
      <c r="I196" s="13">
        <v>51.47</v>
      </c>
      <c r="J196" s="10">
        <v>194</v>
      </c>
      <c r="P196" s="22">
        <v>499</v>
      </c>
    </row>
    <row r="197" spans="2:16" ht="12.75">
      <c r="B197" s="14">
        <v>15.801</v>
      </c>
      <c r="C197" s="13">
        <v>15.83</v>
      </c>
      <c r="D197" s="12">
        <v>0.002189644333333332</v>
      </c>
      <c r="E197" s="11">
        <v>0.0021944444444444433</v>
      </c>
      <c r="F197" s="10">
        <v>105</v>
      </c>
      <c r="G197" s="5">
        <f t="shared" si="3"/>
        <v>5</v>
      </c>
      <c r="H197" s="13">
        <v>11.22</v>
      </c>
      <c r="I197" s="13">
        <v>51.68</v>
      </c>
      <c r="J197" s="10">
        <v>195</v>
      </c>
      <c r="P197" s="22">
        <v>500</v>
      </c>
    </row>
    <row r="198" spans="2:16" ht="12.75">
      <c r="B198" s="14">
        <v>15.831</v>
      </c>
      <c r="C198" s="13">
        <v>15.85</v>
      </c>
      <c r="D198" s="12">
        <v>0.0021945054444444433</v>
      </c>
      <c r="E198" s="11">
        <v>0.0021993055555555546</v>
      </c>
      <c r="F198" s="10">
        <v>104</v>
      </c>
      <c r="G198" s="5">
        <f t="shared" si="3"/>
        <v>5.02</v>
      </c>
      <c r="H198" s="13">
        <v>11.26</v>
      </c>
      <c r="I198" s="13">
        <v>51.88</v>
      </c>
      <c r="J198" s="10">
        <v>196</v>
      </c>
      <c r="P198" s="22">
        <v>502</v>
      </c>
    </row>
    <row r="199" spans="2:16" ht="12.75">
      <c r="B199" s="14">
        <v>15.850999999999999</v>
      </c>
      <c r="C199" s="13">
        <v>15.88</v>
      </c>
      <c r="D199" s="12">
        <v>0.0021993665555555546</v>
      </c>
      <c r="E199" s="11">
        <v>0.002204166666666666</v>
      </c>
      <c r="F199" s="10">
        <v>103</v>
      </c>
      <c r="G199" s="5">
        <f t="shared" si="3"/>
        <v>5.03</v>
      </c>
      <c r="H199" s="13">
        <v>11.29</v>
      </c>
      <c r="I199" s="13">
        <v>52.09</v>
      </c>
      <c r="J199" s="10">
        <v>197</v>
      </c>
      <c r="P199" s="22">
        <v>503</v>
      </c>
    </row>
    <row r="200" spans="2:16" ht="12.75">
      <c r="B200" s="14">
        <v>15.881</v>
      </c>
      <c r="C200" s="13">
        <v>15.91</v>
      </c>
      <c r="D200" s="12">
        <v>0.002204227666666666</v>
      </c>
      <c r="E200" s="11">
        <v>0.002209027777777777</v>
      </c>
      <c r="F200" s="10">
        <v>102</v>
      </c>
      <c r="G200" s="5">
        <f t="shared" si="3"/>
        <v>5.04</v>
      </c>
      <c r="H200" s="13">
        <v>11.33</v>
      </c>
      <c r="I200" s="13">
        <v>52.3</v>
      </c>
      <c r="J200" s="10">
        <v>198</v>
      </c>
      <c r="P200" s="22">
        <v>504</v>
      </c>
    </row>
    <row r="201" spans="2:16" ht="12.75">
      <c r="B201" s="14">
        <v>15.911</v>
      </c>
      <c r="C201" s="13">
        <v>15.93</v>
      </c>
      <c r="D201" s="12">
        <v>0.002209088777777777</v>
      </c>
      <c r="E201" s="11">
        <v>0.0022138888888888885</v>
      </c>
      <c r="F201" s="10">
        <v>101</v>
      </c>
      <c r="G201" s="5">
        <f t="shared" si="3"/>
        <v>5.06</v>
      </c>
      <c r="H201" s="13">
        <v>11.36</v>
      </c>
      <c r="I201" s="13">
        <v>52.51</v>
      </c>
      <c r="J201" s="10">
        <v>199</v>
      </c>
      <c r="P201" s="22">
        <v>506</v>
      </c>
    </row>
    <row r="202" spans="2:16" ht="12.75">
      <c r="B202" s="14">
        <v>15.931</v>
      </c>
      <c r="C202" s="19">
        <v>15.96</v>
      </c>
      <c r="D202" s="12">
        <v>0.0022139498888888885</v>
      </c>
      <c r="E202" s="21">
        <v>0.00221875</v>
      </c>
      <c r="F202" s="18">
        <v>100</v>
      </c>
      <c r="G202" s="5">
        <f t="shared" si="3"/>
        <v>5.07</v>
      </c>
      <c r="H202" s="19">
        <v>11.4</v>
      </c>
      <c r="I202" s="19">
        <v>52.72</v>
      </c>
      <c r="J202" s="18">
        <v>200</v>
      </c>
      <c r="P202" s="20">
        <v>507</v>
      </c>
    </row>
    <row r="203" spans="2:16" ht="12.75">
      <c r="B203" s="14">
        <v>15.961</v>
      </c>
      <c r="C203" s="13">
        <v>15.99</v>
      </c>
      <c r="D203" s="12">
        <v>0.002218811</v>
      </c>
      <c r="E203" s="11">
        <v>0.002224097222222227</v>
      </c>
      <c r="F203" s="10">
        <v>99</v>
      </c>
      <c r="G203" s="5">
        <f t="shared" si="3"/>
        <v>5.08</v>
      </c>
      <c r="H203" s="13">
        <v>11.43</v>
      </c>
      <c r="I203" s="13">
        <v>52.91</v>
      </c>
      <c r="J203" s="10">
        <v>201</v>
      </c>
      <c r="P203" s="22">
        <v>508</v>
      </c>
    </row>
    <row r="204" spans="2:16" ht="12.75">
      <c r="B204" s="14">
        <v>15.991</v>
      </c>
      <c r="C204" s="13">
        <v>16.02</v>
      </c>
      <c r="D204" s="12">
        <v>0.002224158222222227</v>
      </c>
      <c r="E204" s="11">
        <v>0.0022294444444444493</v>
      </c>
      <c r="F204" s="10">
        <v>98</v>
      </c>
      <c r="G204" s="5">
        <f t="shared" si="3"/>
        <v>5.1</v>
      </c>
      <c r="H204" s="13">
        <v>11.46</v>
      </c>
      <c r="I204" s="13">
        <v>53.09</v>
      </c>
      <c r="J204" s="10">
        <v>202</v>
      </c>
      <c r="P204" s="22">
        <v>510</v>
      </c>
    </row>
    <row r="205" spans="2:16" ht="12.75">
      <c r="B205" s="14">
        <v>16.021</v>
      </c>
      <c r="C205" s="13">
        <v>16.05</v>
      </c>
      <c r="D205" s="12">
        <v>0.0022295054444444492</v>
      </c>
      <c r="E205" s="11">
        <v>0.0022347916666666714</v>
      </c>
      <c r="F205" s="10">
        <v>97</v>
      </c>
      <c r="G205" s="5">
        <f t="shared" si="3"/>
        <v>5.11</v>
      </c>
      <c r="H205" s="13">
        <v>11.5</v>
      </c>
      <c r="I205" s="13">
        <v>53.28</v>
      </c>
      <c r="J205" s="10">
        <v>203</v>
      </c>
      <c r="P205" s="22">
        <v>511</v>
      </c>
    </row>
    <row r="206" spans="2:16" ht="12.75">
      <c r="B206" s="14">
        <v>16.051000000000002</v>
      </c>
      <c r="C206" s="13">
        <v>16.08</v>
      </c>
      <c r="D206" s="12">
        <v>0.0022348526666666714</v>
      </c>
      <c r="E206" s="11">
        <v>0.0022401388888888935</v>
      </c>
      <c r="F206" s="10">
        <v>96</v>
      </c>
      <c r="G206" s="5">
        <f t="shared" si="3"/>
        <v>5.12</v>
      </c>
      <c r="H206" s="13">
        <v>11.53</v>
      </c>
      <c r="I206" s="13">
        <v>53.46</v>
      </c>
      <c r="J206" s="10">
        <v>204</v>
      </c>
      <c r="P206" s="22">
        <v>512</v>
      </c>
    </row>
    <row r="207" spans="2:16" ht="12.75">
      <c r="B207" s="14">
        <v>16.081</v>
      </c>
      <c r="C207" s="13">
        <v>16.11</v>
      </c>
      <c r="D207" s="12">
        <v>0.0022401998888888935</v>
      </c>
      <c r="E207" s="11">
        <v>0.0022454861111111156</v>
      </c>
      <c r="F207" s="10">
        <v>95</v>
      </c>
      <c r="G207" s="5">
        <f t="shared" si="3"/>
        <v>5.13</v>
      </c>
      <c r="H207" s="13">
        <v>11.56</v>
      </c>
      <c r="I207" s="13">
        <v>53.65</v>
      </c>
      <c r="J207" s="10">
        <v>205</v>
      </c>
      <c r="P207" s="22">
        <v>513</v>
      </c>
    </row>
    <row r="208" spans="2:16" ht="12.75">
      <c r="B208" s="14">
        <v>16.111</v>
      </c>
      <c r="C208" s="13">
        <v>16.14</v>
      </c>
      <c r="D208" s="12">
        <v>0.0022455471111111156</v>
      </c>
      <c r="E208" s="11">
        <v>0.0022508333333333378</v>
      </c>
      <c r="F208" s="10">
        <v>94</v>
      </c>
      <c r="G208" s="5">
        <f t="shared" si="3"/>
        <v>5.14</v>
      </c>
      <c r="H208" s="13">
        <v>11.59</v>
      </c>
      <c r="I208" s="13">
        <v>53.83</v>
      </c>
      <c r="J208" s="10">
        <v>206</v>
      </c>
      <c r="P208" s="22">
        <v>514</v>
      </c>
    </row>
    <row r="209" spans="2:16" ht="12.75">
      <c r="B209" s="14">
        <v>16.141000000000002</v>
      </c>
      <c r="C209" s="13">
        <v>16.16</v>
      </c>
      <c r="D209" s="12">
        <v>0.0022508943333333377</v>
      </c>
      <c r="E209" s="11">
        <v>0.00225618055555556</v>
      </c>
      <c r="F209" s="10">
        <v>93</v>
      </c>
      <c r="G209" s="5">
        <f t="shared" si="3"/>
        <v>5.16</v>
      </c>
      <c r="H209" s="13">
        <v>11.62</v>
      </c>
      <c r="I209" s="13">
        <v>54.02</v>
      </c>
      <c r="J209" s="10">
        <v>207</v>
      </c>
      <c r="P209" s="22">
        <v>516</v>
      </c>
    </row>
    <row r="210" spans="2:16" ht="12.75">
      <c r="B210" s="14">
        <v>16.161</v>
      </c>
      <c r="C210" s="13">
        <v>16.19</v>
      </c>
      <c r="D210" s="12">
        <v>0.00225624155555556</v>
      </c>
      <c r="E210" s="11">
        <v>0.002261527777777782</v>
      </c>
      <c r="F210" s="10">
        <v>92</v>
      </c>
      <c r="G210" s="5">
        <f t="shared" si="3"/>
        <v>5.17</v>
      </c>
      <c r="H210" s="13">
        <v>11.66</v>
      </c>
      <c r="I210" s="13">
        <v>54.2</v>
      </c>
      <c r="J210" s="10">
        <v>208</v>
      </c>
      <c r="P210" s="22">
        <v>517</v>
      </c>
    </row>
    <row r="211" spans="2:16" ht="12.75">
      <c r="B211" s="14">
        <v>16.191000000000003</v>
      </c>
      <c r="C211" s="13">
        <v>16.22</v>
      </c>
      <c r="D211" s="12">
        <v>0.002261588777777782</v>
      </c>
      <c r="E211" s="11">
        <v>0.002266875000000004</v>
      </c>
      <c r="F211" s="10">
        <v>91</v>
      </c>
      <c r="G211" s="5">
        <f t="shared" si="3"/>
        <v>5.18</v>
      </c>
      <c r="H211" s="13">
        <v>11.69</v>
      </c>
      <c r="I211" s="13">
        <v>54.39</v>
      </c>
      <c r="J211" s="10">
        <v>209</v>
      </c>
      <c r="P211" s="22">
        <v>518</v>
      </c>
    </row>
    <row r="212" spans="2:16" ht="12.75">
      <c r="B212" s="14">
        <v>16.221</v>
      </c>
      <c r="C212" s="13">
        <v>16.25</v>
      </c>
      <c r="D212" s="12">
        <v>0.002266936000000004</v>
      </c>
      <c r="E212" s="11">
        <v>0.0022722222222222263</v>
      </c>
      <c r="F212" s="10">
        <v>90</v>
      </c>
      <c r="G212" s="5">
        <f t="shared" si="3"/>
        <v>5.19</v>
      </c>
      <c r="H212" s="13">
        <v>11.72</v>
      </c>
      <c r="I212" s="13">
        <v>54.58</v>
      </c>
      <c r="J212" s="10">
        <v>210</v>
      </c>
      <c r="P212" s="22">
        <v>519</v>
      </c>
    </row>
    <row r="213" spans="2:16" ht="12.75">
      <c r="B213" s="14">
        <v>16.251</v>
      </c>
      <c r="C213" s="13">
        <v>16.28</v>
      </c>
      <c r="D213" s="12">
        <v>0.0022722832222222262</v>
      </c>
      <c r="E213" s="11">
        <v>0.0022775694444444484</v>
      </c>
      <c r="F213" s="10">
        <v>89</v>
      </c>
      <c r="G213" s="5">
        <f t="shared" si="3"/>
        <v>5.21</v>
      </c>
      <c r="H213" s="13">
        <v>11.75</v>
      </c>
      <c r="I213" s="13">
        <v>54.76</v>
      </c>
      <c r="J213" s="10">
        <v>211</v>
      </c>
      <c r="P213" s="22">
        <v>521</v>
      </c>
    </row>
    <row r="214" spans="2:16" ht="12.75">
      <c r="B214" s="14">
        <v>16.281000000000002</v>
      </c>
      <c r="C214" s="13">
        <v>16.31</v>
      </c>
      <c r="D214" s="12">
        <v>0.0022776304444444484</v>
      </c>
      <c r="E214" s="11">
        <v>0.0022829166666666705</v>
      </c>
      <c r="F214" s="10">
        <v>88</v>
      </c>
      <c r="G214" s="5">
        <f t="shared" si="3"/>
        <v>5.22</v>
      </c>
      <c r="H214" s="13">
        <v>11.78</v>
      </c>
      <c r="I214" s="13">
        <v>54.95</v>
      </c>
      <c r="J214" s="10">
        <v>212</v>
      </c>
      <c r="P214" s="22">
        <v>522</v>
      </c>
    </row>
    <row r="215" spans="2:16" ht="12.75">
      <c r="B215" s="14">
        <v>16.311</v>
      </c>
      <c r="C215" s="13">
        <v>16.34</v>
      </c>
      <c r="D215" s="12">
        <v>0.0022829776666666705</v>
      </c>
      <c r="E215" s="11">
        <v>0.0022882638888888926</v>
      </c>
      <c r="F215" s="10">
        <v>87</v>
      </c>
      <c r="G215" s="5">
        <f t="shared" si="3"/>
        <v>5.23</v>
      </c>
      <c r="H215" s="13">
        <v>11.82</v>
      </c>
      <c r="I215" s="13">
        <v>55.13</v>
      </c>
      <c r="J215" s="10">
        <v>213</v>
      </c>
      <c r="P215" s="22">
        <v>523</v>
      </c>
    </row>
    <row r="216" spans="2:16" ht="12.75">
      <c r="B216" s="14">
        <v>16.341</v>
      </c>
      <c r="C216" s="13">
        <v>16.37</v>
      </c>
      <c r="D216" s="12">
        <v>0.0022883248888888926</v>
      </c>
      <c r="E216" s="11">
        <v>0.0022936111111111148</v>
      </c>
      <c r="F216" s="10">
        <v>86</v>
      </c>
      <c r="G216" s="5">
        <f t="shared" si="3"/>
        <v>5.24</v>
      </c>
      <c r="H216" s="13">
        <v>11.85</v>
      </c>
      <c r="I216" s="13">
        <v>55.32</v>
      </c>
      <c r="J216" s="10">
        <v>214</v>
      </c>
      <c r="P216" s="22">
        <v>524</v>
      </c>
    </row>
    <row r="217" spans="2:16" ht="12.75">
      <c r="B217" s="14">
        <v>16.371000000000002</v>
      </c>
      <c r="C217" s="13">
        <v>16.4</v>
      </c>
      <c r="D217" s="12">
        <v>0.0022936721111111147</v>
      </c>
      <c r="E217" s="11">
        <v>0.002298958333333337</v>
      </c>
      <c r="F217" s="10">
        <v>85</v>
      </c>
      <c r="G217" s="5">
        <f t="shared" si="3"/>
        <v>5.26</v>
      </c>
      <c r="H217" s="13">
        <v>11.88</v>
      </c>
      <c r="I217" s="13">
        <v>55.5</v>
      </c>
      <c r="J217" s="10">
        <v>215</v>
      </c>
      <c r="P217" s="22">
        <v>526</v>
      </c>
    </row>
    <row r="218" spans="2:16" ht="12.75">
      <c r="B218" s="14">
        <v>16.401</v>
      </c>
      <c r="C218" s="13">
        <v>16.43</v>
      </c>
      <c r="D218" s="12">
        <v>0.002299019333333337</v>
      </c>
      <c r="E218" s="11">
        <v>0.002304305555555559</v>
      </c>
      <c r="F218" s="10">
        <v>84</v>
      </c>
      <c r="G218" s="5">
        <f t="shared" si="3"/>
        <v>5.27</v>
      </c>
      <c r="H218" s="13">
        <v>11.91</v>
      </c>
      <c r="I218" s="13">
        <v>55.69</v>
      </c>
      <c r="J218" s="10">
        <v>216</v>
      </c>
      <c r="P218" s="22">
        <v>527</v>
      </c>
    </row>
    <row r="219" spans="2:16" ht="12.75">
      <c r="B219" s="14">
        <v>16.431</v>
      </c>
      <c r="C219" s="13">
        <v>16.46</v>
      </c>
      <c r="D219" s="12">
        <v>0.002304366555555559</v>
      </c>
      <c r="E219" s="11">
        <v>0.002309652777777781</v>
      </c>
      <c r="F219" s="10">
        <v>83</v>
      </c>
      <c r="G219" s="5">
        <f t="shared" si="3"/>
        <v>5.28</v>
      </c>
      <c r="H219" s="13">
        <v>11.94</v>
      </c>
      <c r="I219" s="13">
        <v>55.88</v>
      </c>
      <c r="J219" s="10">
        <v>217</v>
      </c>
      <c r="P219" s="22">
        <v>528</v>
      </c>
    </row>
    <row r="220" spans="2:16" ht="12.75">
      <c r="B220" s="14">
        <v>16.461000000000002</v>
      </c>
      <c r="C220" s="13">
        <v>16.49</v>
      </c>
      <c r="D220" s="12">
        <v>0.002309713777777781</v>
      </c>
      <c r="E220" s="11">
        <v>0.0023150000000000033</v>
      </c>
      <c r="F220" s="10">
        <v>82</v>
      </c>
      <c r="G220" s="5">
        <f t="shared" si="3"/>
        <v>5.29</v>
      </c>
      <c r="H220" s="13">
        <v>11.98</v>
      </c>
      <c r="I220" s="13">
        <v>56.06</v>
      </c>
      <c r="J220" s="10">
        <v>218</v>
      </c>
      <c r="P220" s="22">
        <v>529</v>
      </c>
    </row>
    <row r="221" spans="2:16" ht="12.75">
      <c r="B221" s="14">
        <v>16.491</v>
      </c>
      <c r="C221" s="13">
        <v>16.51</v>
      </c>
      <c r="D221" s="12">
        <v>0.0023150610000000032</v>
      </c>
      <c r="E221" s="11">
        <v>0.0023203472222222254</v>
      </c>
      <c r="F221" s="10">
        <v>81</v>
      </c>
      <c r="G221" s="5">
        <f t="shared" si="3"/>
        <v>5.31</v>
      </c>
      <c r="H221" s="13">
        <v>12.01</v>
      </c>
      <c r="I221" s="13">
        <v>56.25</v>
      </c>
      <c r="J221" s="10">
        <v>219</v>
      </c>
      <c r="P221" s="22">
        <v>531</v>
      </c>
    </row>
    <row r="222" spans="2:16" ht="12.75">
      <c r="B222" s="14">
        <v>16.511000000000003</v>
      </c>
      <c r="C222" s="13">
        <v>16.54</v>
      </c>
      <c r="D222" s="12">
        <v>0.0023204082222222254</v>
      </c>
      <c r="E222" s="11">
        <v>0.0023256944444444475</v>
      </c>
      <c r="F222" s="10">
        <v>80</v>
      </c>
      <c r="G222" s="5">
        <f t="shared" si="3"/>
        <v>5.32</v>
      </c>
      <c r="H222" s="13">
        <v>12.04</v>
      </c>
      <c r="I222" s="13">
        <v>56.43</v>
      </c>
      <c r="J222" s="10">
        <v>220</v>
      </c>
      <c r="P222" s="22">
        <v>532</v>
      </c>
    </row>
    <row r="223" spans="2:16" ht="12.75">
      <c r="B223" s="14">
        <v>16.541</v>
      </c>
      <c r="C223" s="13">
        <v>16.57</v>
      </c>
      <c r="D223" s="12">
        <v>0.0023257554444444475</v>
      </c>
      <c r="E223" s="11">
        <v>0.0023310416666666696</v>
      </c>
      <c r="F223" s="10">
        <v>79</v>
      </c>
      <c r="G223" s="5">
        <f t="shared" si="3"/>
        <v>5.33</v>
      </c>
      <c r="H223" s="13">
        <v>12.07</v>
      </c>
      <c r="I223" s="13">
        <v>56.62</v>
      </c>
      <c r="J223" s="10">
        <v>221</v>
      </c>
      <c r="P223" s="22">
        <v>533</v>
      </c>
    </row>
    <row r="224" spans="2:16" ht="12.75">
      <c r="B224" s="14">
        <v>16.571</v>
      </c>
      <c r="C224" s="13">
        <v>16.6</v>
      </c>
      <c r="D224" s="12">
        <v>0.0023311026666666696</v>
      </c>
      <c r="E224" s="11">
        <v>0.0023363888888888918</v>
      </c>
      <c r="F224" s="10">
        <v>78</v>
      </c>
      <c r="G224" s="5">
        <f t="shared" si="3"/>
        <v>5.34</v>
      </c>
      <c r="H224" s="13">
        <v>12.1</v>
      </c>
      <c r="I224" s="13">
        <v>56.8</v>
      </c>
      <c r="J224" s="10">
        <v>222</v>
      </c>
      <c r="P224" s="22">
        <v>534</v>
      </c>
    </row>
    <row r="225" spans="2:16" ht="12.75">
      <c r="B225" s="14">
        <v>16.601000000000003</v>
      </c>
      <c r="C225" s="13">
        <v>16.63</v>
      </c>
      <c r="D225" s="12">
        <v>0.0023364498888888917</v>
      </c>
      <c r="E225" s="11">
        <v>0.002341736111111114</v>
      </c>
      <c r="F225" s="10">
        <v>77</v>
      </c>
      <c r="G225" s="5">
        <f t="shared" si="3"/>
        <v>5.36</v>
      </c>
      <c r="H225" s="13">
        <v>12.14</v>
      </c>
      <c r="I225" s="13">
        <v>56.99</v>
      </c>
      <c r="J225" s="10">
        <v>223</v>
      </c>
      <c r="P225" s="22">
        <v>536</v>
      </c>
    </row>
    <row r="226" spans="2:16" ht="12.75">
      <c r="B226" s="14">
        <v>16.631</v>
      </c>
      <c r="C226" s="13">
        <v>16.66</v>
      </c>
      <c r="D226" s="12">
        <v>0.002341797111111114</v>
      </c>
      <c r="E226" s="11">
        <v>0.002347083333333336</v>
      </c>
      <c r="F226" s="10">
        <v>76</v>
      </c>
      <c r="G226" s="5">
        <f t="shared" si="3"/>
        <v>5.37</v>
      </c>
      <c r="H226" s="13">
        <v>12.17</v>
      </c>
      <c r="I226" s="13">
        <v>57.17</v>
      </c>
      <c r="J226" s="10">
        <v>224</v>
      </c>
      <c r="P226" s="22">
        <v>537</v>
      </c>
    </row>
    <row r="227" spans="2:16" ht="12.75">
      <c r="B227" s="14">
        <v>16.661</v>
      </c>
      <c r="C227" s="13">
        <v>16.69</v>
      </c>
      <c r="D227" s="12">
        <v>0.002347144333333336</v>
      </c>
      <c r="E227" s="11">
        <v>0.002352430555555558</v>
      </c>
      <c r="F227" s="10">
        <v>75</v>
      </c>
      <c r="G227" s="5">
        <f t="shared" si="3"/>
        <v>5.38</v>
      </c>
      <c r="H227" s="13">
        <v>12.2</v>
      </c>
      <c r="I227" s="13">
        <v>57.36</v>
      </c>
      <c r="J227" s="10">
        <v>225</v>
      </c>
      <c r="P227" s="22">
        <v>538</v>
      </c>
    </row>
    <row r="228" spans="2:16" ht="12.75">
      <c r="B228" s="14">
        <v>16.691000000000003</v>
      </c>
      <c r="C228" s="13">
        <v>16.72</v>
      </c>
      <c r="D228" s="12">
        <v>0.002352491555555558</v>
      </c>
      <c r="E228" s="11">
        <v>0.0023577777777777803</v>
      </c>
      <c r="F228" s="10">
        <v>74</v>
      </c>
      <c r="G228" s="5">
        <f t="shared" si="3"/>
        <v>5.39</v>
      </c>
      <c r="H228" s="13">
        <v>12.23</v>
      </c>
      <c r="I228" s="13">
        <v>57.55</v>
      </c>
      <c r="J228" s="10">
        <v>226</v>
      </c>
      <c r="P228" s="22">
        <v>539</v>
      </c>
    </row>
    <row r="229" spans="2:16" ht="12.75">
      <c r="B229" s="14">
        <v>16.721</v>
      </c>
      <c r="C229" s="13">
        <v>16.75</v>
      </c>
      <c r="D229" s="12">
        <v>0.0023578387777777802</v>
      </c>
      <c r="E229" s="11">
        <v>0.0023631250000000024</v>
      </c>
      <c r="F229" s="10">
        <v>73</v>
      </c>
      <c r="G229" s="5">
        <f t="shared" si="3"/>
        <v>5.41</v>
      </c>
      <c r="H229" s="13">
        <v>12.26</v>
      </c>
      <c r="I229" s="13">
        <v>57.73</v>
      </c>
      <c r="J229" s="10">
        <v>227</v>
      </c>
      <c r="P229" s="22">
        <v>541</v>
      </c>
    </row>
    <row r="230" spans="2:16" ht="12.75">
      <c r="B230" s="14">
        <v>16.751</v>
      </c>
      <c r="C230" s="13">
        <v>16.78</v>
      </c>
      <c r="D230" s="12">
        <v>0.0023631860000000024</v>
      </c>
      <c r="E230" s="11">
        <v>0.0023684722222222245</v>
      </c>
      <c r="F230" s="10">
        <v>72</v>
      </c>
      <c r="G230" s="5">
        <f t="shared" si="3"/>
        <v>5.42</v>
      </c>
      <c r="H230" s="13">
        <v>12.3</v>
      </c>
      <c r="I230" s="13">
        <v>57.92</v>
      </c>
      <c r="J230" s="10">
        <v>228</v>
      </c>
      <c r="P230" s="22">
        <v>542</v>
      </c>
    </row>
    <row r="231" spans="2:16" ht="12.75">
      <c r="B231" s="14">
        <v>16.781000000000002</v>
      </c>
      <c r="C231" s="13">
        <v>16.81</v>
      </c>
      <c r="D231" s="12">
        <v>0.0023685332222222245</v>
      </c>
      <c r="E231" s="11">
        <v>0.0023738194444444466</v>
      </c>
      <c r="F231" s="10">
        <v>71</v>
      </c>
      <c r="G231" s="5">
        <f t="shared" si="3"/>
        <v>5.43</v>
      </c>
      <c r="H231" s="13">
        <v>12.33</v>
      </c>
      <c r="I231" s="13">
        <v>58.1</v>
      </c>
      <c r="J231" s="10">
        <v>229</v>
      </c>
      <c r="P231" s="22">
        <v>543</v>
      </c>
    </row>
    <row r="232" spans="2:16" ht="12.75">
      <c r="B232" s="14">
        <v>16.811</v>
      </c>
      <c r="C232" s="13">
        <v>16.84</v>
      </c>
      <c r="D232" s="12">
        <v>0.0023738804444444466</v>
      </c>
      <c r="E232" s="11">
        <v>0.0023791666666666688</v>
      </c>
      <c r="F232" s="10">
        <v>70</v>
      </c>
      <c r="G232" s="5">
        <f t="shared" si="3"/>
        <v>5.44</v>
      </c>
      <c r="H232" s="13">
        <v>12.36</v>
      </c>
      <c r="I232" s="13">
        <v>58.29</v>
      </c>
      <c r="J232" s="10">
        <v>230</v>
      </c>
      <c r="P232" s="22">
        <v>544</v>
      </c>
    </row>
    <row r="233" spans="2:16" ht="12.75">
      <c r="B233" s="14">
        <v>16.841</v>
      </c>
      <c r="C233" s="13">
        <v>16.87</v>
      </c>
      <c r="D233" s="12">
        <v>0.0023792276666666687</v>
      </c>
      <c r="E233" s="11">
        <v>0.002384513888888891</v>
      </c>
      <c r="F233" s="10">
        <v>69</v>
      </c>
      <c r="G233" s="5">
        <f t="shared" si="3"/>
        <v>5.46</v>
      </c>
      <c r="H233" s="13">
        <v>12.39</v>
      </c>
      <c r="I233" s="13">
        <v>58.47</v>
      </c>
      <c r="J233" s="10">
        <v>231</v>
      </c>
      <c r="P233" s="22">
        <v>546</v>
      </c>
    </row>
    <row r="234" spans="2:16" ht="12.75">
      <c r="B234" s="14">
        <v>16.871000000000002</v>
      </c>
      <c r="C234" s="13">
        <v>16.89</v>
      </c>
      <c r="D234" s="12">
        <v>0.002384574888888891</v>
      </c>
      <c r="E234" s="11">
        <v>0.002389861111111113</v>
      </c>
      <c r="F234" s="10">
        <v>68</v>
      </c>
      <c r="G234" s="5">
        <f t="shared" si="3"/>
        <v>5.47</v>
      </c>
      <c r="H234" s="13">
        <v>12.42</v>
      </c>
      <c r="I234" s="13">
        <v>58.66</v>
      </c>
      <c r="J234" s="10">
        <v>232</v>
      </c>
      <c r="P234" s="22">
        <v>547</v>
      </c>
    </row>
    <row r="235" spans="2:16" ht="12.75">
      <c r="B235" s="14">
        <v>16.891000000000002</v>
      </c>
      <c r="C235" s="13">
        <v>16.92</v>
      </c>
      <c r="D235" s="12">
        <v>0.002389922111111113</v>
      </c>
      <c r="E235" s="11">
        <v>0.002395208333333335</v>
      </c>
      <c r="F235" s="10">
        <v>67</v>
      </c>
      <c r="G235" s="5">
        <f t="shared" si="3"/>
        <v>5.48</v>
      </c>
      <c r="H235" s="13">
        <v>12.46</v>
      </c>
      <c r="I235" s="13">
        <v>58.84</v>
      </c>
      <c r="J235" s="10">
        <v>233</v>
      </c>
      <c r="P235" s="22">
        <v>548</v>
      </c>
    </row>
    <row r="236" spans="2:16" ht="12.75">
      <c r="B236" s="14">
        <v>16.921000000000003</v>
      </c>
      <c r="C236" s="13">
        <v>16.95</v>
      </c>
      <c r="D236" s="12">
        <v>0.002395269333333335</v>
      </c>
      <c r="E236" s="11">
        <v>0.0024005555555555573</v>
      </c>
      <c r="F236" s="10">
        <v>66</v>
      </c>
      <c r="G236" s="5">
        <f t="shared" si="3"/>
        <v>5.49</v>
      </c>
      <c r="H236" s="13">
        <v>12.49</v>
      </c>
      <c r="I236" s="13">
        <v>59.03</v>
      </c>
      <c r="J236" s="10">
        <v>234</v>
      </c>
      <c r="P236" s="22">
        <v>549</v>
      </c>
    </row>
    <row r="237" spans="2:16" ht="12.75">
      <c r="B237" s="14">
        <v>16.951</v>
      </c>
      <c r="C237" s="13">
        <v>16.98</v>
      </c>
      <c r="D237" s="12">
        <v>0.0024006165555555572</v>
      </c>
      <c r="E237" s="11">
        <v>0.0024059027777777794</v>
      </c>
      <c r="F237" s="10">
        <v>65</v>
      </c>
      <c r="G237" s="5">
        <f t="shared" si="3"/>
        <v>5.51</v>
      </c>
      <c r="H237" s="13">
        <v>12.52</v>
      </c>
      <c r="I237" s="13">
        <v>59.22</v>
      </c>
      <c r="J237" s="10">
        <v>235</v>
      </c>
      <c r="P237" s="22">
        <v>551</v>
      </c>
    </row>
    <row r="238" spans="2:16" ht="12.75">
      <c r="B238" s="14">
        <v>16.981</v>
      </c>
      <c r="C238" s="13">
        <v>17.01</v>
      </c>
      <c r="D238" s="12">
        <v>0.0024059637777777794</v>
      </c>
      <c r="E238" s="11">
        <v>0.0024112500000000015</v>
      </c>
      <c r="F238" s="10">
        <v>64</v>
      </c>
      <c r="G238" s="5">
        <f t="shared" si="3"/>
        <v>5.52</v>
      </c>
      <c r="H238" s="13">
        <v>12.55</v>
      </c>
      <c r="I238" s="13">
        <v>59.4</v>
      </c>
      <c r="J238" s="10">
        <v>236</v>
      </c>
      <c r="P238" s="22">
        <v>552</v>
      </c>
    </row>
    <row r="239" spans="2:16" ht="12.75">
      <c r="B239" s="14">
        <v>17.011000000000003</v>
      </c>
      <c r="C239" s="13">
        <v>17.04</v>
      </c>
      <c r="D239" s="12">
        <v>0.0024113110000000015</v>
      </c>
      <c r="E239" s="11">
        <v>0.0024165972222222236</v>
      </c>
      <c r="F239" s="10">
        <v>63</v>
      </c>
      <c r="G239" s="5">
        <f t="shared" si="3"/>
        <v>5.53</v>
      </c>
      <c r="H239" s="13">
        <v>12.58</v>
      </c>
      <c r="I239" s="13">
        <v>59.59</v>
      </c>
      <c r="J239" s="10">
        <v>237</v>
      </c>
      <c r="P239" s="22">
        <v>553</v>
      </c>
    </row>
    <row r="240" spans="2:16" ht="12.75">
      <c r="B240" s="14">
        <v>17.041</v>
      </c>
      <c r="C240" s="13">
        <v>17.07</v>
      </c>
      <c r="D240" s="12">
        <v>0.0024166582222222236</v>
      </c>
      <c r="E240" s="11">
        <v>0.0024219444444444457</v>
      </c>
      <c r="F240" s="10">
        <v>62</v>
      </c>
      <c r="G240" s="5">
        <f t="shared" si="3"/>
        <v>5.54</v>
      </c>
      <c r="H240" s="13">
        <v>12.62</v>
      </c>
      <c r="I240" s="13">
        <v>59.77</v>
      </c>
      <c r="J240" s="10">
        <v>238</v>
      </c>
      <c r="P240" s="22">
        <v>554</v>
      </c>
    </row>
    <row r="241" spans="2:16" ht="12.75">
      <c r="B241" s="14">
        <v>17.071</v>
      </c>
      <c r="C241" s="13">
        <v>17.1</v>
      </c>
      <c r="D241" s="12">
        <v>0.0024220054444444457</v>
      </c>
      <c r="E241" s="11">
        <v>0.002427291666666668</v>
      </c>
      <c r="F241" s="10">
        <v>61</v>
      </c>
      <c r="G241" s="5">
        <f t="shared" si="3"/>
        <v>5.56</v>
      </c>
      <c r="H241" s="13">
        <v>12.65</v>
      </c>
      <c r="I241" s="13">
        <v>59.96</v>
      </c>
      <c r="J241" s="10">
        <v>239</v>
      </c>
      <c r="P241" s="22">
        <v>556</v>
      </c>
    </row>
    <row r="242" spans="2:16" ht="12.75">
      <c r="B242" s="14">
        <v>17.101000000000003</v>
      </c>
      <c r="C242" s="13">
        <v>17.13</v>
      </c>
      <c r="D242" s="12">
        <v>0.002427352666666668</v>
      </c>
      <c r="E242" s="11">
        <v>0.00243263888888889</v>
      </c>
      <c r="F242" s="10">
        <v>60</v>
      </c>
      <c r="G242" s="5">
        <f t="shared" si="3"/>
        <v>5.57</v>
      </c>
      <c r="H242" s="13">
        <v>12.68</v>
      </c>
      <c r="I242" s="13">
        <v>60.14</v>
      </c>
      <c r="J242" s="10">
        <v>240</v>
      </c>
      <c r="P242" s="22">
        <v>557</v>
      </c>
    </row>
    <row r="243" spans="2:16" ht="12.75">
      <c r="B243" s="14">
        <v>17.131</v>
      </c>
      <c r="C243" s="13">
        <v>17.16</v>
      </c>
      <c r="D243" s="12">
        <v>0.00243269988888889</v>
      </c>
      <c r="E243" s="11">
        <v>0.002437986111111112</v>
      </c>
      <c r="F243" s="10">
        <v>59</v>
      </c>
      <c r="G243" s="5">
        <f t="shared" si="3"/>
        <v>5.58</v>
      </c>
      <c r="H243" s="13">
        <v>12.71</v>
      </c>
      <c r="I243" s="13">
        <v>60.33</v>
      </c>
      <c r="J243" s="15">
        <v>241</v>
      </c>
      <c r="P243" s="22">
        <v>558</v>
      </c>
    </row>
    <row r="244" spans="2:16" ht="12.75">
      <c r="B244" s="14">
        <v>17.161</v>
      </c>
      <c r="C244" s="13">
        <v>17.19</v>
      </c>
      <c r="D244" s="12">
        <v>0.002438047111111112</v>
      </c>
      <c r="E244" s="11">
        <v>0.0024433333333333342</v>
      </c>
      <c r="F244" s="10">
        <v>58</v>
      </c>
      <c r="G244" s="5">
        <f t="shared" si="3"/>
        <v>5.59</v>
      </c>
      <c r="H244" s="13">
        <v>12.74</v>
      </c>
      <c r="I244" s="13">
        <v>60.52</v>
      </c>
      <c r="J244" s="15">
        <v>242</v>
      </c>
      <c r="P244" s="22">
        <v>559</v>
      </c>
    </row>
    <row r="245" spans="2:16" ht="12.75">
      <c r="B245" s="14">
        <v>17.191000000000003</v>
      </c>
      <c r="C245" s="13">
        <v>17.22</v>
      </c>
      <c r="D245" s="12">
        <v>0.0024433943333333342</v>
      </c>
      <c r="E245" s="11">
        <v>0.0024486805555555564</v>
      </c>
      <c r="F245" s="10">
        <v>57</v>
      </c>
      <c r="G245" s="5">
        <f t="shared" si="3"/>
        <v>5.61</v>
      </c>
      <c r="H245" s="13">
        <v>12.78</v>
      </c>
      <c r="I245" s="13">
        <v>60.7</v>
      </c>
      <c r="J245" s="15">
        <v>243</v>
      </c>
      <c r="P245" s="22">
        <v>561</v>
      </c>
    </row>
    <row r="246" spans="2:16" ht="12.75">
      <c r="B246" s="14">
        <v>17.221</v>
      </c>
      <c r="C246" s="13">
        <v>17.24</v>
      </c>
      <c r="D246" s="12">
        <v>0.0024487415555555564</v>
      </c>
      <c r="E246" s="11">
        <v>0.0024540277777777785</v>
      </c>
      <c r="F246" s="10">
        <v>56</v>
      </c>
      <c r="G246" s="5">
        <f t="shared" si="3"/>
        <v>5.62</v>
      </c>
      <c r="H246" s="13">
        <v>12.81</v>
      </c>
      <c r="I246" s="13">
        <v>60.89</v>
      </c>
      <c r="J246" s="15">
        <v>244</v>
      </c>
      <c r="P246" s="22">
        <v>562</v>
      </c>
    </row>
    <row r="247" spans="2:16" ht="12.75">
      <c r="B247" s="14">
        <v>17.241</v>
      </c>
      <c r="C247" s="13">
        <v>17.27</v>
      </c>
      <c r="D247" s="12">
        <v>0.0024540887777777785</v>
      </c>
      <c r="E247" s="11">
        <v>0.0024593750000000006</v>
      </c>
      <c r="F247" s="10">
        <v>55</v>
      </c>
      <c r="G247" s="5">
        <f t="shared" si="3"/>
        <v>5.63</v>
      </c>
      <c r="H247" s="13">
        <v>12.84</v>
      </c>
      <c r="I247" s="13">
        <v>61.07</v>
      </c>
      <c r="J247" s="15">
        <v>245</v>
      </c>
      <c r="P247" s="22">
        <v>563</v>
      </c>
    </row>
    <row r="248" spans="2:16" ht="12.75">
      <c r="B248" s="14">
        <v>17.271</v>
      </c>
      <c r="C248" s="13">
        <v>17.3</v>
      </c>
      <c r="D248" s="12">
        <v>0.0024594360000000006</v>
      </c>
      <c r="E248" s="11">
        <v>0.0024647222222222227</v>
      </c>
      <c r="F248" s="10">
        <v>54</v>
      </c>
      <c r="G248" s="5">
        <f t="shared" si="3"/>
        <v>5.64</v>
      </c>
      <c r="H248" s="13">
        <v>12.87</v>
      </c>
      <c r="I248" s="13">
        <v>61.26</v>
      </c>
      <c r="J248" s="15">
        <v>246</v>
      </c>
      <c r="P248" s="22">
        <v>564</v>
      </c>
    </row>
    <row r="249" spans="2:16" ht="12.75">
      <c r="B249" s="14">
        <v>17.301000000000002</v>
      </c>
      <c r="C249" s="13">
        <v>17.33</v>
      </c>
      <c r="D249" s="12">
        <v>0.0024647832222222227</v>
      </c>
      <c r="E249" s="11">
        <v>0.002470069444444445</v>
      </c>
      <c r="F249" s="10">
        <v>53</v>
      </c>
      <c r="G249" s="5">
        <f t="shared" si="3"/>
        <v>5.66</v>
      </c>
      <c r="H249" s="13">
        <v>12.9</v>
      </c>
      <c r="I249" s="13">
        <v>61.44</v>
      </c>
      <c r="J249" s="15">
        <v>247</v>
      </c>
      <c r="P249" s="22">
        <v>566</v>
      </c>
    </row>
    <row r="250" spans="2:16" ht="12.75">
      <c r="B250" s="14">
        <v>17.331</v>
      </c>
      <c r="C250" s="13">
        <v>17.36</v>
      </c>
      <c r="D250" s="12">
        <v>0.002470130444444445</v>
      </c>
      <c r="E250" s="11">
        <v>0.002475416666666667</v>
      </c>
      <c r="F250" s="10">
        <v>52</v>
      </c>
      <c r="G250" s="5">
        <f t="shared" si="3"/>
        <v>5.67</v>
      </c>
      <c r="H250" s="13">
        <v>12.94</v>
      </c>
      <c r="I250" s="13">
        <v>61.63</v>
      </c>
      <c r="J250" s="15">
        <v>248</v>
      </c>
      <c r="P250" s="22">
        <v>567</v>
      </c>
    </row>
    <row r="251" spans="2:16" ht="12.75">
      <c r="B251" s="14">
        <v>17.361</v>
      </c>
      <c r="C251" s="13">
        <v>17.39</v>
      </c>
      <c r="D251" s="12">
        <v>0.002475477666666667</v>
      </c>
      <c r="E251" s="11">
        <v>0.002480763888888889</v>
      </c>
      <c r="F251" s="10">
        <v>51</v>
      </c>
      <c r="G251" s="5">
        <f t="shared" si="3"/>
        <v>5.68</v>
      </c>
      <c r="H251" s="13">
        <v>12.97</v>
      </c>
      <c r="I251" s="13">
        <v>61.81</v>
      </c>
      <c r="J251" s="15">
        <v>249</v>
      </c>
      <c r="P251" s="22">
        <v>568</v>
      </c>
    </row>
    <row r="252" spans="2:16" ht="12.75">
      <c r="B252" s="14">
        <v>17.391000000000002</v>
      </c>
      <c r="C252" s="19">
        <v>17.42</v>
      </c>
      <c r="D252" s="12">
        <v>0.002480824888888889</v>
      </c>
      <c r="E252" s="21">
        <v>0.0024861111111111112</v>
      </c>
      <c r="F252" s="18">
        <v>50</v>
      </c>
      <c r="G252" s="5">
        <f t="shared" si="3"/>
        <v>5.7</v>
      </c>
      <c r="H252" s="19">
        <v>13</v>
      </c>
      <c r="I252" s="19">
        <v>62</v>
      </c>
      <c r="J252" s="18">
        <v>250</v>
      </c>
      <c r="P252" s="20">
        <v>570</v>
      </c>
    </row>
    <row r="253" spans="2:16" ht="12.75">
      <c r="B253" s="14">
        <v>17.421000000000003</v>
      </c>
      <c r="C253" s="13">
        <v>17.45</v>
      </c>
      <c r="D253" s="12">
        <v>0.0024861721111111112</v>
      </c>
      <c r="E253" s="11">
        <v>0.002491944444444442</v>
      </c>
      <c r="F253" s="10">
        <v>49</v>
      </c>
      <c r="G253" s="5">
        <f t="shared" si="3"/>
        <v>5.71</v>
      </c>
      <c r="H253" s="16">
        <v>13.04</v>
      </c>
      <c r="I253" s="16">
        <v>62.18</v>
      </c>
      <c r="J253" s="15">
        <v>251</v>
      </c>
      <c r="P253" s="17">
        <v>571</v>
      </c>
    </row>
    <row r="254" spans="2:16" ht="12.75">
      <c r="B254" s="14">
        <v>17.451</v>
      </c>
      <c r="C254" s="13">
        <v>17.48</v>
      </c>
      <c r="D254" s="12">
        <v>0.002492005444444442</v>
      </c>
      <c r="E254" s="11">
        <v>0.0024977777777777754</v>
      </c>
      <c r="F254" s="10">
        <v>48</v>
      </c>
      <c r="G254" s="5">
        <f t="shared" si="3"/>
        <v>5.72</v>
      </c>
      <c r="H254" s="16">
        <v>13.08</v>
      </c>
      <c r="I254" s="16">
        <v>62.37</v>
      </c>
      <c r="J254" s="15">
        <v>252</v>
      </c>
      <c r="P254" s="17">
        <v>572</v>
      </c>
    </row>
    <row r="255" spans="2:16" ht="12.75">
      <c r="B255" s="14">
        <v>17.481</v>
      </c>
      <c r="C255" s="13">
        <v>17.51</v>
      </c>
      <c r="D255" s="12">
        <v>0.0024978387777777754</v>
      </c>
      <c r="E255" s="11">
        <v>0.002503611111111109</v>
      </c>
      <c r="F255" s="10">
        <v>47</v>
      </c>
      <c r="G255" s="5">
        <f t="shared" si="3"/>
        <v>5.74</v>
      </c>
      <c r="H255" s="16">
        <v>13.12</v>
      </c>
      <c r="I255" s="16">
        <v>62.55</v>
      </c>
      <c r="J255" s="15">
        <v>253</v>
      </c>
      <c r="P255" s="17">
        <v>574</v>
      </c>
    </row>
    <row r="256" spans="2:16" ht="12.75">
      <c r="B256" s="14">
        <v>17.511000000000003</v>
      </c>
      <c r="C256" s="13">
        <v>17.55</v>
      </c>
      <c r="D256" s="12">
        <v>0.002503672111111109</v>
      </c>
      <c r="E256" s="11">
        <v>0.002509444444444442</v>
      </c>
      <c r="F256" s="10">
        <v>46</v>
      </c>
      <c r="G256" s="5">
        <f t="shared" si="3"/>
        <v>5.75</v>
      </c>
      <c r="H256" s="16">
        <v>13.16</v>
      </c>
      <c r="I256" s="16">
        <v>62.74</v>
      </c>
      <c r="J256" s="15">
        <v>254</v>
      </c>
      <c r="P256" s="17">
        <v>575</v>
      </c>
    </row>
    <row r="257" spans="2:16" ht="12.75">
      <c r="B257" s="14">
        <v>17.551000000000002</v>
      </c>
      <c r="C257" s="13">
        <v>17.58</v>
      </c>
      <c r="D257" s="12">
        <v>0.002509505444444442</v>
      </c>
      <c r="E257" s="11">
        <v>0.0025152777777777756</v>
      </c>
      <c r="F257" s="10">
        <v>45</v>
      </c>
      <c r="G257" s="5">
        <f t="shared" si="3"/>
        <v>5.76</v>
      </c>
      <c r="H257" s="16">
        <v>13.2</v>
      </c>
      <c r="I257" s="16">
        <v>62.92</v>
      </c>
      <c r="J257" s="15">
        <v>255</v>
      </c>
      <c r="P257" s="17">
        <v>576</v>
      </c>
    </row>
    <row r="258" spans="2:16" ht="12.75">
      <c r="B258" s="14">
        <v>17.581</v>
      </c>
      <c r="C258" s="13">
        <v>17.61</v>
      </c>
      <c r="D258" s="12">
        <v>0.0025153387777777756</v>
      </c>
      <c r="E258" s="11">
        <v>0.002521111111111109</v>
      </c>
      <c r="F258" s="10">
        <v>44</v>
      </c>
      <c r="G258" s="5">
        <f aca="true" t="shared" si="4" ref="G258:G302">P258/100</f>
        <v>5.77</v>
      </c>
      <c r="H258" s="16">
        <v>13.24</v>
      </c>
      <c r="I258" s="16">
        <v>63.1</v>
      </c>
      <c r="J258" s="15">
        <v>256</v>
      </c>
      <c r="P258" s="17">
        <v>577</v>
      </c>
    </row>
    <row r="259" spans="2:16" ht="12.75">
      <c r="B259" s="14">
        <v>17.611</v>
      </c>
      <c r="C259" s="13">
        <v>17.64</v>
      </c>
      <c r="D259" s="12">
        <v>0.002521172111111109</v>
      </c>
      <c r="E259" s="11">
        <v>0.0025269444444444423</v>
      </c>
      <c r="F259" s="10">
        <v>43</v>
      </c>
      <c r="G259" s="5">
        <f t="shared" si="4"/>
        <v>5.78</v>
      </c>
      <c r="H259" s="16">
        <v>13.28</v>
      </c>
      <c r="I259" s="16">
        <v>63.29</v>
      </c>
      <c r="J259" s="15">
        <v>257</v>
      </c>
      <c r="P259" s="17">
        <v>578</v>
      </c>
    </row>
    <row r="260" spans="2:16" ht="12.75">
      <c r="B260" s="14">
        <v>17.641000000000002</v>
      </c>
      <c r="C260" s="13">
        <v>17.67</v>
      </c>
      <c r="D260" s="12">
        <v>0.0025270054444444423</v>
      </c>
      <c r="E260" s="11">
        <v>0.0025327777777777757</v>
      </c>
      <c r="F260" s="10">
        <v>42</v>
      </c>
      <c r="G260" s="5">
        <f t="shared" si="4"/>
        <v>5.8</v>
      </c>
      <c r="H260" s="16">
        <v>13.32</v>
      </c>
      <c r="I260" s="16">
        <v>63.47</v>
      </c>
      <c r="J260" s="15">
        <v>258</v>
      </c>
      <c r="P260" s="17">
        <v>580</v>
      </c>
    </row>
    <row r="261" spans="2:16" ht="12.75">
      <c r="B261" s="14">
        <v>17.671000000000003</v>
      </c>
      <c r="C261" s="13">
        <v>17.7</v>
      </c>
      <c r="D261" s="12">
        <v>0.0025328387777777757</v>
      </c>
      <c r="E261" s="11">
        <v>0.002538611111111109</v>
      </c>
      <c r="F261" s="10">
        <v>41</v>
      </c>
      <c r="G261" s="5">
        <f t="shared" si="4"/>
        <v>5.81</v>
      </c>
      <c r="H261" s="16">
        <v>13.36</v>
      </c>
      <c r="I261" s="16">
        <v>63.66</v>
      </c>
      <c r="J261" s="15">
        <v>259</v>
      </c>
      <c r="P261" s="17">
        <v>581</v>
      </c>
    </row>
    <row r="262" spans="2:16" ht="12.75">
      <c r="B262" s="14">
        <v>17.701</v>
      </c>
      <c r="C262" s="13">
        <v>17.74</v>
      </c>
      <c r="D262" s="12">
        <v>0.002538672111111109</v>
      </c>
      <c r="E262" s="11">
        <v>0.0025444444444444425</v>
      </c>
      <c r="F262" s="10">
        <v>40</v>
      </c>
      <c r="G262" s="5">
        <f t="shared" si="4"/>
        <v>5.82</v>
      </c>
      <c r="H262" s="16">
        <v>13.4</v>
      </c>
      <c r="I262" s="16">
        <v>63.7416</v>
      </c>
      <c r="J262" s="15">
        <v>260</v>
      </c>
      <c r="P262" s="17">
        <v>582</v>
      </c>
    </row>
    <row r="263" spans="2:16" ht="12.75">
      <c r="B263" s="14">
        <v>17.741</v>
      </c>
      <c r="C263" s="13">
        <v>17.77</v>
      </c>
      <c r="D263" s="12">
        <v>0.0025445054444444425</v>
      </c>
      <c r="E263" s="11">
        <v>0.002550277777777776</v>
      </c>
      <c r="F263" s="10">
        <v>39</v>
      </c>
      <c r="G263" s="5">
        <f t="shared" si="4"/>
        <v>5.83</v>
      </c>
      <c r="H263" s="16">
        <v>13.44</v>
      </c>
      <c r="I263" s="16">
        <v>64.02</v>
      </c>
      <c r="J263" s="15">
        <v>261</v>
      </c>
      <c r="P263" s="17">
        <v>583</v>
      </c>
    </row>
    <row r="264" spans="2:16" ht="12.75">
      <c r="B264" s="14">
        <v>17.771</v>
      </c>
      <c r="C264" s="13">
        <v>17.8</v>
      </c>
      <c r="D264" s="12">
        <v>0.002550338777777776</v>
      </c>
      <c r="E264" s="11">
        <v>0.0025561111111111093</v>
      </c>
      <c r="F264" s="10">
        <v>38</v>
      </c>
      <c r="G264" s="5">
        <f t="shared" si="4"/>
        <v>5.84</v>
      </c>
      <c r="H264" s="16">
        <v>13.48</v>
      </c>
      <c r="I264" s="16">
        <v>64.21</v>
      </c>
      <c r="J264" s="15">
        <v>262</v>
      </c>
      <c r="P264" s="17">
        <v>584</v>
      </c>
    </row>
    <row r="265" spans="2:16" ht="12.75">
      <c r="B265" s="14">
        <v>17.801000000000002</v>
      </c>
      <c r="C265" s="13">
        <v>17.83</v>
      </c>
      <c r="D265" s="12">
        <v>0.0025561721111111092</v>
      </c>
      <c r="E265" s="11">
        <v>0.0025619444444444426</v>
      </c>
      <c r="F265" s="10">
        <v>37</v>
      </c>
      <c r="G265" s="5">
        <f t="shared" si="4"/>
        <v>5.86</v>
      </c>
      <c r="H265" s="16">
        <v>13.52</v>
      </c>
      <c r="I265" s="16">
        <v>64.39</v>
      </c>
      <c r="J265" s="15">
        <v>263</v>
      </c>
      <c r="P265" s="17">
        <v>586</v>
      </c>
    </row>
    <row r="266" spans="2:16" ht="12.75">
      <c r="B266" s="14">
        <v>17.831</v>
      </c>
      <c r="C266" s="13">
        <v>17.86</v>
      </c>
      <c r="D266" s="12">
        <v>0.0025620054444444426</v>
      </c>
      <c r="E266" s="11">
        <v>0.002567777777777776</v>
      </c>
      <c r="F266" s="10">
        <v>36</v>
      </c>
      <c r="G266" s="5">
        <f t="shared" si="4"/>
        <v>5.87</v>
      </c>
      <c r="H266" s="16">
        <v>13.56</v>
      </c>
      <c r="I266" s="16">
        <v>64.58</v>
      </c>
      <c r="J266" s="15">
        <v>264</v>
      </c>
      <c r="P266" s="17">
        <v>587</v>
      </c>
    </row>
    <row r="267" spans="2:16" ht="12.75">
      <c r="B267" s="14">
        <v>17.861</v>
      </c>
      <c r="C267" s="13">
        <v>17.89</v>
      </c>
      <c r="D267" s="12">
        <v>0.002567838777777776</v>
      </c>
      <c r="E267" s="11">
        <v>0.0025736111111111094</v>
      </c>
      <c r="F267" s="10">
        <v>35</v>
      </c>
      <c r="G267" s="5">
        <f t="shared" si="4"/>
        <v>5.88</v>
      </c>
      <c r="H267" s="16">
        <v>13.6</v>
      </c>
      <c r="I267" s="16">
        <v>64.76</v>
      </c>
      <c r="J267" s="15">
        <v>265</v>
      </c>
      <c r="P267" s="17">
        <v>588</v>
      </c>
    </row>
    <row r="268" spans="2:16" ht="12.75">
      <c r="B268" s="14">
        <v>17.891000000000002</v>
      </c>
      <c r="C268" s="13">
        <v>17.93</v>
      </c>
      <c r="D268" s="12">
        <v>0.0025736721111111094</v>
      </c>
      <c r="E268" s="11">
        <v>0.002579444444444443</v>
      </c>
      <c r="F268" s="10">
        <v>34</v>
      </c>
      <c r="G268" s="5">
        <f t="shared" si="4"/>
        <v>5.89</v>
      </c>
      <c r="H268" s="16">
        <v>13.64</v>
      </c>
      <c r="I268" s="16">
        <v>64.94</v>
      </c>
      <c r="J268" s="15">
        <v>266</v>
      </c>
      <c r="P268" s="17">
        <v>589</v>
      </c>
    </row>
    <row r="269" spans="2:16" ht="12.75">
      <c r="B269" s="14">
        <v>17.931</v>
      </c>
      <c r="C269" s="13">
        <v>17.96</v>
      </c>
      <c r="D269" s="12">
        <v>0.002579505444444443</v>
      </c>
      <c r="E269" s="11">
        <v>0.002585277777777776</v>
      </c>
      <c r="F269" s="10">
        <v>33</v>
      </c>
      <c r="G269" s="5">
        <f t="shared" si="4"/>
        <v>5.9</v>
      </c>
      <c r="H269" s="16">
        <v>13.68</v>
      </c>
      <c r="I269" s="16">
        <v>65.13</v>
      </c>
      <c r="J269" s="15">
        <v>267</v>
      </c>
      <c r="P269" s="17">
        <v>590</v>
      </c>
    </row>
    <row r="270" spans="2:16" ht="12.75">
      <c r="B270" s="14">
        <v>17.961000000000002</v>
      </c>
      <c r="C270" s="13">
        <v>17.99</v>
      </c>
      <c r="D270" s="12">
        <v>0.002585338777777776</v>
      </c>
      <c r="E270" s="11">
        <v>0.0025911111111111096</v>
      </c>
      <c r="F270" s="10">
        <v>32</v>
      </c>
      <c r="G270" s="5">
        <f t="shared" si="4"/>
        <v>5.92</v>
      </c>
      <c r="H270" s="16">
        <v>13.72</v>
      </c>
      <c r="I270" s="16">
        <v>65.31</v>
      </c>
      <c r="J270" s="15">
        <v>268</v>
      </c>
      <c r="P270" s="17">
        <v>592</v>
      </c>
    </row>
    <row r="271" spans="2:16" ht="12.75">
      <c r="B271" s="14">
        <v>17.991</v>
      </c>
      <c r="C271" s="13">
        <v>18.02</v>
      </c>
      <c r="D271" s="12">
        <v>0.0025911721111111096</v>
      </c>
      <c r="E271" s="11">
        <v>0.002596944444444443</v>
      </c>
      <c r="F271" s="10">
        <v>31</v>
      </c>
      <c r="G271" s="5">
        <f t="shared" si="4"/>
        <v>5.93</v>
      </c>
      <c r="H271" s="16">
        <v>13.76</v>
      </c>
      <c r="I271" s="16">
        <v>65.5</v>
      </c>
      <c r="J271" s="15">
        <v>269</v>
      </c>
      <c r="P271" s="17">
        <v>593</v>
      </c>
    </row>
    <row r="272" spans="2:16" ht="12.75">
      <c r="B272" s="14">
        <v>18.021</v>
      </c>
      <c r="C272" s="13">
        <v>18.05</v>
      </c>
      <c r="D272" s="12">
        <v>0.002597005444444443</v>
      </c>
      <c r="E272" s="11">
        <v>0.0026027777777777763</v>
      </c>
      <c r="F272" s="10">
        <v>30</v>
      </c>
      <c r="G272" s="5">
        <f t="shared" si="4"/>
        <v>5.94</v>
      </c>
      <c r="H272" s="16">
        <v>13.8</v>
      </c>
      <c r="I272" s="16">
        <v>65.68</v>
      </c>
      <c r="J272" s="15">
        <v>270</v>
      </c>
      <c r="P272" s="17">
        <v>594</v>
      </c>
    </row>
    <row r="273" spans="2:16" ht="12.75">
      <c r="B273" s="14">
        <v>18.051000000000002</v>
      </c>
      <c r="C273" s="13">
        <v>18.08</v>
      </c>
      <c r="D273" s="12">
        <v>0.0026028387777777763</v>
      </c>
      <c r="E273" s="11">
        <v>0.0026086111111111097</v>
      </c>
      <c r="F273" s="10">
        <v>29</v>
      </c>
      <c r="G273" s="5">
        <f t="shared" si="4"/>
        <v>5.95</v>
      </c>
      <c r="H273" s="16">
        <v>13.84</v>
      </c>
      <c r="I273" s="16">
        <v>65.86</v>
      </c>
      <c r="J273" s="15">
        <v>271</v>
      </c>
      <c r="P273" s="17">
        <v>595</v>
      </c>
    </row>
    <row r="274" spans="2:16" ht="12.75">
      <c r="B274" s="14">
        <v>18.081</v>
      </c>
      <c r="C274" s="13">
        <v>18.12</v>
      </c>
      <c r="D274" s="12">
        <v>0.0026086721111111097</v>
      </c>
      <c r="E274" s="11">
        <v>0.002614444444444443</v>
      </c>
      <c r="F274" s="10">
        <v>28</v>
      </c>
      <c r="G274" s="5">
        <f t="shared" si="4"/>
        <v>5.96</v>
      </c>
      <c r="H274" s="16">
        <v>13.88</v>
      </c>
      <c r="I274" s="16">
        <v>66.05</v>
      </c>
      <c r="J274" s="15">
        <v>272</v>
      </c>
      <c r="P274" s="17">
        <v>596</v>
      </c>
    </row>
    <row r="275" spans="2:16" ht="12.75">
      <c r="B275" s="14">
        <v>18.121000000000002</v>
      </c>
      <c r="C275" s="13">
        <v>18.15</v>
      </c>
      <c r="D275" s="12">
        <v>0.002614505444444443</v>
      </c>
      <c r="E275" s="11">
        <v>0.0026202777777777765</v>
      </c>
      <c r="F275" s="10">
        <v>27</v>
      </c>
      <c r="G275" s="5">
        <f t="shared" si="4"/>
        <v>5.98</v>
      </c>
      <c r="H275" s="16">
        <v>13.92</v>
      </c>
      <c r="I275" s="16">
        <v>66.23</v>
      </c>
      <c r="J275" s="15">
        <v>273</v>
      </c>
      <c r="P275" s="17">
        <v>598</v>
      </c>
    </row>
    <row r="276" spans="2:16" ht="12.75">
      <c r="B276" s="14">
        <v>18.151</v>
      </c>
      <c r="C276" s="13">
        <v>18.18</v>
      </c>
      <c r="D276" s="12">
        <v>0.0026203387777777765</v>
      </c>
      <c r="E276" s="11">
        <v>0.00262611111111111</v>
      </c>
      <c r="F276" s="10">
        <v>26</v>
      </c>
      <c r="G276" s="5">
        <f t="shared" si="4"/>
        <v>5.99</v>
      </c>
      <c r="H276" s="16">
        <v>13.96</v>
      </c>
      <c r="I276" s="16">
        <v>66.42</v>
      </c>
      <c r="J276" s="15">
        <v>274</v>
      </c>
      <c r="P276" s="17">
        <v>599</v>
      </c>
    </row>
    <row r="277" spans="2:16" ht="12.75">
      <c r="B277" s="14">
        <v>18.181</v>
      </c>
      <c r="C277" s="13">
        <v>18.21</v>
      </c>
      <c r="D277" s="12">
        <v>0.00262617211111111</v>
      </c>
      <c r="E277" s="11">
        <v>0.0026319444444444433</v>
      </c>
      <c r="F277" s="10">
        <v>25</v>
      </c>
      <c r="G277" s="5">
        <f t="shared" si="4"/>
        <v>6</v>
      </c>
      <c r="H277" s="16">
        <v>14</v>
      </c>
      <c r="I277" s="16">
        <v>66.6</v>
      </c>
      <c r="J277" s="15">
        <v>275</v>
      </c>
      <c r="P277" s="17">
        <v>600</v>
      </c>
    </row>
    <row r="278" spans="2:16" ht="12.75">
      <c r="B278" s="14">
        <v>18.211000000000002</v>
      </c>
      <c r="C278" s="13">
        <v>18.24</v>
      </c>
      <c r="D278" s="12">
        <v>0.0026320054444444432</v>
      </c>
      <c r="E278" s="11">
        <v>0.0026377777777777766</v>
      </c>
      <c r="F278" s="10">
        <v>24</v>
      </c>
      <c r="G278" s="5">
        <f t="shared" si="4"/>
        <v>6.01</v>
      </c>
      <c r="H278" s="16">
        <v>14.04</v>
      </c>
      <c r="I278" s="16">
        <v>66.78</v>
      </c>
      <c r="J278" s="15">
        <v>276</v>
      </c>
      <c r="P278" s="17">
        <v>601</v>
      </c>
    </row>
    <row r="279" spans="2:16" ht="12.75">
      <c r="B279" s="14">
        <v>18.241</v>
      </c>
      <c r="C279" s="13">
        <v>18.27</v>
      </c>
      <c r="D279" s="12">
        <v>0.0026378387777777766</v>
      </c>
      <c r="E279" s="11">
        <v>0.00264361111111111</v>
      </c>
      <c r="F279" s="10">
        <v>23</v>
      </c>
      <c r="G279" s="5">
        <f t="shared" si="4"/>
        <v>6.02</v>
      </c>
      <c r="H279" s="16">
        <v>14.08</v>
      </c>
      <c r="I279" s="16">
        <v>66.97</v>
      </c>
      <c r="J279" s="15">
        <v>277</v>
      </c>
      <c r="P279" s="17">
        <v>602</v>
      </c>
    </row>
    <row r="280" spans="2:16" ht="12.75">
      <c r="B280" s="14">
        <v>18.271</v>
      </c>
      <c r="C280" s="13">
        <v>18.3</v>
      </c>
      <c r="D280" s="12">
        <v>0.00264367211111111</v>
      </c>
      <c r="E280" s="11">
        <v>0.0026494444444444434</v>
      </c>
      <c r="F280" s="10">
        <v>22</v>
      </c>
      <c r="G280" s="5">
        <f t="shared" si="4"/>
        <v>6.04</v>
      </c>
      <c r="H280" s="16">
        <v>14.12</v>
      </c>
      <c r="I280" s="16">
        <v>67.15</v>
      </c>
      <c r="J280" s="15">
        <v>278</v>
      </c>
      <c r="P280" s="17">
        <v>604</v>
      </c>
    </row>
    <row r="281" spans="2:16" ht="12.75">
      <c r="B281" s="14">
        <v>18.301000000000002</v>
      </c>
      <c r="C281" s="13">
        <v>18.34</v>
      </c>
      <c r="D281" s="12">
        <v>0.0026495054444444434</v>
      </c>
      <c r="E281" s="11">
        <v>0.002655277777777777</v>
      </c>
      <c r="F281" s="10">
        <v>21</v>
      </c>
      <c r="G281" s="5">
        <f t="shared" si="4"/>
        <v>6.05</v>
      </c>
      <c r="H281" s="16">
        <v>14.16</v>
      </c>
      <c r="I281" s="16">
        <v>67.34</v>
      </c>
      <c r="J281" s="15">
        <v>279</v>
      </c>
      <c r="P281" s="17">
        <v>605</v>
      </c>
    </row>
    <row r="282" spans="2:16" ht="12.75">
      <c r="B282" s="14">
        <v>18.341</v>
      </c>
      <c r="C282" s="13">
        <v>18.37</v>
      </c>
      <c r="D282" s="12">
        <v>0.002655338777777777</v>
      </c>
      <c r="E282" s="11">
        <v>0.00266111111111111</v>
      </c>
      <c r="F282" s="10">
        <v>20</v>
      </c>
      <c r="G282" s="5">
        <f t="shared" si="4"/>
        <v>6.06</v>
      </c>
      <c r="H282" s="16">
        <v>14.2</v>
      </c>
      <c r="I282" s="16">
        <v>67.52</v>
      </c>
      <c r="J282" s="15">
        <v>280</v>
      </c>
      <c r="P282" s="17">
        <v>606</v>
      </c>
    </row>
    <row r="283" spans="2:16" ht="12.75">
      <c r="B283" s="14">
        <v>18.371000000000002</v>
      </c>
      <c r="C283" s="13">
        <v>18.4</v>
      </c>
      <c r="D283" s="12">
        <v>0.00266117211111111</v>
      </c>
      <c r="E283" s="11">
        <v>0.0026669444444444436</v>
      </c>
      <c r="F283" s="10">
        <v>19</v>
      </c>
      <c r="G283" s="5">
        <f t="shared" si="4"/>
        <v>6.07</v>
      </c>
      <c r="H283" s="16">
        <v>14.24</v>
      </c>
      <c r="I283" s="16">
        <v>67.7</v>
      </c>
      <c r="J283" s="15">
        <v>281</v>
      </c>
      <c r="P283" s="17">
        <v>607</v>
      </c>
    </row>
    <row r="284" spans="2:16" ht="12.75">
      <c r="B284" s="14">
        <v>18.401</v>
      </c>
      <c r="C284" s="13">
        <v>18.43</v>
      </c>
      <c r="D284" s="12">
        <v>0.0026670054444444436</v>
      </c>
      <c r="E284" s="11">
        <v>0.002672777777777777</v>
      </c>
      <c r="F284" s="10">
        <v>18</v>
      </c>
      <c r="G284" s="5">
        <f t="shared" si="4"/>
        <v>6.08</v>
      </c>
      <c r="H284" s="16">
        <v>14.28</v>
      </c>
      <c r="I284" s="16">
        <v>67.89</v>
      </c>
      <c r="J284" s="15">
        <v>282</v>
      </c>
      <c r="P284" s="17">
        <v>608</v>
      </c>
    </row>
    <row r="285" spans="2:16" ht="12.75">
      <c r="B285" s="14">
        <v>18.431</v>
      </c>
      <c r="C285" s="13">
        <v>18.46</v>
      </c>
      <c r="D285" s="12">
        <v>0.002672838777777777</v>
      </c>
      <c r="E285" s="11">
        <v>0.0026786111111111103</v>
      </c>
      <c r="F285" s="10">
        <v>17</v>
      </c>
      <c r="G285" s="5">
        <f t="shared" si="4"/>
        <v>6.1</v>
      </c>
      <c r="H285" s="16">
        <v>14.32</v>
      </c>
      <c r="I285" s="16">
        <v>68.07</v>
      </c>
      <c r="J285" s="15">
        <v>283</v>
      </c>
      <c r="P285" s="17">
        <v>610</v>
      </c>
    </row>
    <row r="286" spans="2:16" ht="12.75">
      <c r="B286" s="14">
        <v>18.461000000000002</v>
      </c>
      <c r="C286" s="13">
        <v>18.49</v>
      </c>
      <c r="D286" s="12">
        <v>0.0026786721111111103</v>
      </c>
      <c r="E286" s="11">
        <v>0.0026844444444444437</v>
      </c>
      <c r="F286" s="10">
        <v>16</v>
      </c>
      <c r="G286" s="5">
        <f t="shared" si="4"/>
        <v>6.11</v>
      </c>
      <c r="H286" s="16">
        <v>14.36</v>
      </c>
      <c r="I286" s="16">
        <v>68.26</v>
      </c>
      <c r="J286" s="15">
        <v>284</v>
      </c>
      <c r="P286" s="17">
        <v>611</v>
      </c>
    </row>
    <row r="287" spans="2:16" ht="12.75">
      <c r="B287" s="14">
        <v>18.491</v>
      </c>
      <c r="C287" s="13">
        <v>18.53</v>
      </c>
      <c r="D287" s="12">
        <v>0.0026845054444444437</v>
      </c>
      <c r="E287" s="11">
        <v>0.002690277777777777</v>
      </c>
      <c r="F287" s="10">
        <v>15</v>
      </c>
      <c r="G287" s="5">
        <f t="shared" si="4"/>
        <v>6.12</v>
      </c>
      <c r="H287" s="16">
        <v>14.4</v>
      </c>
      <c r="I287" s="16">
        <v>68.44</v>
      </c>
      <c r="J287" s="15">
        <v>285</v>
      </c>
      <c r="P287" s="17">
        <v>612</v>
      </c>
    </row>
    <row r="288" spans="2:16" ht="12.75">
      <c r="B288" s="14">
        <v>18.531000000000002</v>
      </c>
      <c r="C288" s="13">
        <v>18.56</v>
      </c>
      <c r="D288" s="12">
        <v>0.002690338777777777</v>
      </c>
      <c r="E288" s="11">
        <v>0.0026961111111111105</v>
      </c>
      <c r="F288" s="10">
        <v>14</v>
      </c>
      <c r="G288" s="5">
        <f t="shared" si="4"/>
        <v>6.13</v>
      </c>
      <c r="H288" s="16">
        <v>14.44</v>
      </c>
      <c r="I288" s="16">
        <v>68.62</v>
      </c>
      <c r="J288" s="15">
        <v>286</v>
      </c>
      <c r="P288" s="17">
        <v>613</v>
      </c>
    </row>
    <row r="289" spans="2:16" ht="12.75">
      <c r="B289" s="14">
        <v>18.561</v>
      </c>
      <c r="C289" s="13">
        <v>18.59</v>
      </c>
      <c r="D289" s="12">
        <v>0.0026961721111111105</v>
      </c>
      <c r="E289" s="11">
        <v>0.002701944444444444</v>
      </c>
      <c r="F289" s="10">
        <v>13</v>
      </c>
      <c r="G289" s="5">
        <f t="shared" si="4"/>
        <v>6.14</v>
      </c>
      <c r="H289" s="16">
        <v>14.48</v>
      </c>
      <c r="I289" s="16">
        <v>68.81</v>
      </c>
      <c r="J289" s="15">
        <v>287</v>
      </c>
      <c r="P289" s="17">
        <v>614</v>
      </c>
    </row>
    <row r="290" spans="2:16" ht="12.75">
      <c r="B290" s="14">
        <v>18.591</v>
      </c>
      <c r="C290" s="13">
        <v>18.62</v>
      </c>
      <c r="D290" s="12">
        <v>0.002702005444444444</v>
      </c>
      <c r="E290" s="11">
        <v>0.0027077777777777773</v>
      </c>
      <c r="F290" s="10">
        <v>12</v>
      </c>
      <c r="G290" s="5">
        <f t="shared" si="4"/>
        <v>6.16</v>
      </c>
      <c r="H290" s="16">
        <v>14.52</v>
      </c>
      <c r="I290" s="16">
        <v>68.99</v>
      </c>
      <c r="J290" s="15">
        <v>288</v>
      </c>
      <c r="P290" s="17">
        <v>616</v>
      </c>
    </row>
    <row r="291" spans="2:16" ht="12.75">
      <c r="B291" s="14">
        <v>18.621000000000002</v>
      </c>
      <c r="C291" s="13">
        <v>18.65</v>
      </c>
      <c r="D291" s="12">
        <v>0.0027078387777777773</v>
      </c>
      <c r="E291" s="11">
        <v>0.0027136111111111107</v>
      </c>
      <c r="F291" s="10">
        <v>11</v>
      </c>
      <c r="G291" s="5">
        <f t="shared" si="4"/>
        <v>6.17</v>
      </c>
      <c r="H291" s="16">
        <v>14.56</v>
      </c>
      <c r="I291" s="16">
        <v>69.18</v>
      </c>
      <c r="J291" s="15">
        <v>289</v>
      </c>
      <c r="P291" s="17">
        <v>617</v>
      </c>
    </row>
    <row r="292" spans="2:16" ht="12.75">
      <c r="B292" s="14">
        <v>18.651</v>
      </c>
      <c r="C292" s="13">
        <v>18.68</v>
      </c>
      <c r="D292" s="12">
        <v>0.0027136721111111106</v>
      </c>
      <c r="E292" s="11">
        <v>0.002719444444444444</v>
      </c>
      <c r="F292" s="10">
        <v>10</v>
      </c>
      <c r="G292" s="5">
        <f t="shared" si="4"/>
        <v>6.18</v>
      </c>
      <c r="H292" s="16">
        <v>14.6</v>
      </c>
      <c r="I292" s="16">
        <v>69.36</v>
      </c>
      <c r="J292" s="15">
        <v>290</v>
      </c>
      <c r="P292" s="17">
        <v>618</v>
      </c>
    </row>
    <row r="293" spans="2:16" ht="12.75">
      <c r="B293" s="14">
        <v>18.681</v>
      </c>
      <c r="C293" s="13">
        <v>18.72</v>
      </c>
      <c r="D293" s="12">
        <v>0.002719505444444444</v>
      </c>
      <c r="E293" s="11">
        <v>0.0027252777777777774</v>
      </c>
      <c r="F293" s="10">
        <v>9</v>
      </c>
      <c r="G293" s="5">
        <f t="shared" si="4"/>
        <v>6.19</v>
      </c>
      <c r="H293" s="16">
        <v>14.64</v>
      </c>
      <c r="I293" s="16">
        <v>69.54</v>
      </c>
      <c r="J293" s="15">
        <v>291</v>
      </c>
      <c r="P293" s="17">
        <v>619</v>
      </c>
    </row>
    <row r="294" spans="2:16" ht="12.75">
      <c r="B294" s="14">
        <v>18.721</v>
      </c>
      <c r="C294" s="13">
        <v>18.75</v>
      </c>
      <c r="D294" s="12">
        <v>0.0027253387777777774</v>
      </c>
      <c r="E294" s="11">
        <v>0.002731111111111111</v>
      </c>
      <c r="F294" s="10">
        <v>8</v>
      </c>
      <c r="G294" s="5">
        <f t="shared" si="4"/>
        <v>6.2</v>
      </c>
      <c r="H294" s="16">
        <v>14.68</v>
      </c>
      <c r="I294" s="16">
        <v>69.73</v>
      </c>
      <c r="J294" s="15">
        <v>292</v>
      </c>
      <c r="P294" s="17">
        <v>620</v>
      </c>
    </row>
    <row r="295" spans="2:16" ht="12.75">
      <c r="B295" s="14">
        <v>18.751</v>
      </c>
      <c r="C295" s="13">
        <v>18.78</v>
      </c>
      <c r="D295" s="12">
        <v>0.002731172111111111</v>
      </c>
      <c r="E295" s="11">
        <v>0.002736944444444444</v>
      </c>
      <c r="F295" s="10">
        <v>7</v>
      </c>
      <c r="G295" s="5">
        <f t="shared" si="4"/>
        <v>6.22</v>
      </c>
      <c r="H295" s="16">
        <v>14.72</v>
      </c>
      <c r="I295" s="16">
        <v>69.91</v>
      </c>
      <c r="J295" s="15">
        <v>293</v>
      </c>
      <c r="P295" s="17">
        <v>622</v>
      </c>
    </row>
    <row r="296" spans="2:16" ht="12.75">
      <c r="B296" s="14">
        <v>18.781000000000002</v>
      </c>
      <c r="C296" s="13">
        <v>18.81</v>
      </c>
      <c r="D296" s="12">
        <v>0.002737005444444444</v>
      </c>
      <c r="E296" s="11">
        <v>0.0027427777777777776</v>
      </c>
      <c r="F296" s="10">
        <v>6</v>
      </c>
      <c r="G296" s="5">
        <f t="shared" si="4"/>
        <v>6.23</v>
      </c>
      <c r="H296" s="16">
        <v>14.76</v>
      </c>
      <c r="I296" s="16">
        <v>70.1</v>
      </c>
      <c r="J296" s="15">
        <v>294</v>
      </c>
      <c r="P296" s="17">
        <v>623</v>
      </c>
    </row>
    <row r="297" spans="2:16" ht="12.75">
      <c r="B297" s="14">
        <v>18.811</v>
      </c>
      <c r="C297" s="13">
        <v>18.84</v>
      </c>
      <c r="D297" s="12">
        <v>0.0027428387777777776</v>
      </c>
      <c r="E297" s="11">
        <v>0.002748611111111111</v>
      </c>
      <c r="F297" s="10">
        <v>5</v>
      </c>
      <c r="G297" s="5">
        <f t="shared" si="4"/>
        <v>6.24</v>
      </c>
      <c r="H297" s="16">
        <v>14.8</v>
      </c>
      <c r="I297" s="16">
        <v>70.28</v>
      </c>
      <c r="J297" s="15">
        <v>295</v>
      </c>
      <c r="P297" s="17">
        <v>624</v>
      </c>
    </row>
    <row r="298" spans="2:16" ht="12.75">
      <c r="B298" s="14">
        <v>18.841</v>
      </c>
      <c r="C298" s="13">
        <v>18.87</v>
      </c>
      <c r="D298" s="12">
        <v>0.002748672111111111</v>
      </c>
      <c r="E298" s="11">
        <v>0.0027544444444444443</v>
      </c>
      <c r="F298" s="10">
        <v>4</v>
      </c>
      <c r="G298" s="5">
        <f t="shared" si="4"/>
        <v>6.25</v>
      </c>
      <c r="H298" s="16">
        <v>14.84</v>
      </c>
      <c r="I298" s="16">
        <v>70.46</v>
      </c>
      <c r="J298" s="15">
        <v>296</v>
      </c>
      <c r="P298" s="17">
        <v>625</v>
      </c>
    </row>
    <row r="299" spans="2:16" ht="12.75">
      <c r="B299" s="14">
        <v>18.871000000000002</v>
      </c>
      <c r="C299" s="13">
        <v>18.91</v>
      </c>
      <c r="D299" s="12">
        <v>0.0027545054444444443</v>
      </c>
      <c r="E299" s="11">
        <v>0.0027602777777777777</v>
      </c>
      <c r="F299" s="10">
        <v>3</v>
      </c>
      <c r="G299" s="5">
        <f t="shared" si="4"/>
        <v>6.26</v>
      </c>
      <c r="H299" s="16">
        <v>14.88</v>
      </c>
      <c r="I299" s="16">
        <v>70.65</v>
      </c>
      <c r="J299" s="15">
        <v>297</v>
      </c>
      <c r="P299" s="17">
        <v>626</v>
      </c>
    </row>
    <row r="300" spans="2:16" ht="12.75">
      <c r="B300" s="14">
        <v>18.911</v>
      </c>
      <c r="C300" s="13">
        <v>18.94</v>
      </c>
      <c r="D300" s="12">
        <v>0.0027603387777777777</v>
      </c>
      <c r="E300" s="11">
        <v>0.002766111111111111</v>
      </c>
      <c r="F300" s="10">
        <v>2</v>
      </c>
      <c r="G300" s="5">
        <f t="shared" si="4"/>
        <v>6.28</v>
      </c>
      <c r="H300" s="16">
        <v>14.92</v>
      </c>
      <c r="I300" s="16">
        <v>70.83</v>
      </c>
      <c r="J300" s="15">
        <v>298</v>
      </c>
      <c r="P300" s="17">
        <v>628</v>
      </c>
    </row>
    <row r="301" spans="2:16" ht="12.75">
      <c r="B301" s="14">
        <v>18.941000000000003</v>
      </c>
      <c r="C301" s="13">
        <v>18.97</v>
      </c>
      <c r="D301" s="12">
        <v>0.002766172111111111</v>
      </c>
      <c r="E301" s="11">
        <v>0.0027719444444444445</v>
      </c>
      <c r="F301" s="10">
        <v>1</v>
      </c>
      <c r="G301" s="5">
        <f t="shared" si="4"/>
        <v>6.29</v>
      </c>
      <c r="H301" s="16">
        <v>14.96</v>
      </c>
      <c r="I301" s="16">
        <v>71.02</v>
      </c>
      <c r="J301" s="15">
        <v>299</v>
      </c>
      <c r="P301" s="17">
        <v>629</v>
      </c>
    </row>
    <row r="302" spans="2:16" ht="12.75">
      <c r="B302" s="14">
        <v>18.971</v>
      </c>
      <c r="C302" s="13">
        <v>19</v>
      </c>
      <c r="D302" s="12">
        <v>0.0027720054444444445</v>
      </c>
      <c r="E302" s="11">
        <v>0.002777777777777778</v>
      </c>
      <c r="F302" s="10">
        <v>0</v>
      </c>
      <c r="G302" s="5">
        <f t="shared" si="4"/>
        <v>6.3</v>
      </c>
      <c r="H302" s="8">
        <v>15</v>
      </c>
      <c r="I302" s="8">
        <v>71.2</v>
      </c>
      <c r="J302" s="7">
        <v>300</v>
      </c>
      <c r="P302" s="9">
        <v>630</v>
      </c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orientation="portrait" paperSize="9" r:id="rId1"/>
  <headerFooter alignWithMargins="0">
    <oddHeader>&amp;C&amp;"Arial CE,Félkövér"&amp;12TÖBBPRÓBA PONTÉRTÉK TÁBLÁZAT LEÁNYOK</oddHeader>
  </headerFooter>
  <rowBreaks count="3" manualBreakCount="3">
    <brk id="123" max="255" man="1"/>
    <brk id="183" max="255" man="1"/>
    <brk id="24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Munka2"/>
  <dimension ref="A1:U245"/>
  <sheetViews>
    <sheetView tabSelected="1" zoomScaleSheetLayoutView="50" zoomScalePageLayoutView="0" workbookViewId="0" topLeftCell="A1">
      <selection activeCell="O8" sqref="O8:P8"/>
    </sheetView>
  </sheetViews>
  <sheetFormatPr defaultColWidth="9.140625" defaultRowHeight="15"/>
  <cols>
    <col min="1" max="1" width="38.57421875" style="0" customWidth="1"/>
    <col min="2" max="2" width="5.57421875" style="0" bestFit="1" customWidth="1"/>
    <col min="3" max="3" width="6.7109375" style="54" customWidth="1"/>
    <col min="4" max="4" width="3.8515625" style="0" customWidth="1"/>
    <col min="5" max="5" width="6.7109375" style="0" customWidth="1"/>
    <col min="6" max="6" width="3.57421875" style="0" bestFit="1" customWidth="1"/>
    <col min="7" max="7" width="6.7109375" style="0" customWidth="1"/>
    <col min="8" max="8" width="3.57421875" style="0" bestFit="1" customWidth="1"/>
    <col min="9" max="9" width="6.57421875" style="0" customWidth="1"/>
    <col min="10" max="10" width="4.00390625" style="0" customWidth="1"/>
    <col min="11" max="11" width="7.8515625" style="0" bestFit="1" customWidth="1"/>
    <col min="12" max="12" width="3.57421875" style="0" customWidth="1"/>
    <col min="15" max="15" width="30.421875" style="0" customWidth="1"/>
  </cols>
  <sheetData>
    <row r="1" spans="1:16" ht="15">
      <c r="A1" s="121" t="s">
        <v>178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</row>
    <row r="2" ht="15.75" thickBot="1"/>
    <row r="3" spans="1:16" ht="15.75" thickBot="1">
      <c r="A3" s="40" t="s">
        <v>0</v>
      </c>
      <c r="B3" s="41" t="s">
        <v>1</v>
      </c>
      <c r="C3" s="118" t="s">
        <v>174</v>
      </c>
      <c r="D3" s="118"/>
      <c r="E3" s="118" t="s">
        <v>2</v>
      </c>
      <c r="F3" s="118"/>
      <c r="G3" s="118" t="s">
        <v>7</v>
      </c>
      <c r="H3" s="118"/>
      <c r="I3" s="119" t="s">
        <v>175</v>
      </c>
      <c r="J3" s="115"/>
      <c r="K3" s="119" t="s">
        <v>169</v>
      </c>
      <c r="L3" s="115"/>
      <c r="M3" s="42" t="s">
        <v>5</v>
      </c>
      <c r="N3" s="42" t="s">
        <v>3</v>
      </c>
      <c r="O3" s="118" t="s">
        <v>4</v>
      </c>
      <c r="P3" s="120"/>
    </row>
    <row r="4" spans="1:16" ht="22.5" customHeight="1">
      <c r="A4" s="57" t="s">
        <v>201</v>
      </c>
      <c r="B4" s="105">
        <v>2001</v>
      </c>
      <c r="C4" s="58">
        <v>13.18</v>
      </c>
      <c r="D4" s="43">
        <f aca="true" t="shared" si="0" ref="D4:D25">IF(C4&lt;6.19,0,VLOOKUP(C4,rfut,5,TRUE))</f>
        <v>213</v>
      </c>
      <c r="E4" s="58">
        <v>5.33</v>
      </c>
      <c r="F4" s="43">
        <f aca="true" t="shared" si="1" ref="F4:F25">IF(E4&lt;1.79,0,VLOOKUP(E4,távol,4,TRUE))</f>
        <v>221</v>
      </c>
      <c r="G4" s="58">
        <v>54.64</v>
      </c>
      <c r="H4" s="43">
        <f aca="true" t="shared" si="2" ref="H4:H25">IF(G4&lt;4,0,VLOOKUP(G4,kisl,2,TRUE))</f>
        <v>210</v>
      </c>
      <c r="I4" s="58">
        <v>8.45</v>
      </c>
      <c r="J4" s="43">
        <f aca="true" t="shared" si="3" ref="J4:J25">IF(I4&lt;3,0,VLOOKUP(I4,súly,3,TRUE))</f>
        <v>121</v>
      </c>
      <c r="K4" s="63">
        <v>0.002080439814814815</v>
      </c>
      <c r="L4" s="43">
        <f>IF(K4&lt;leány!$D$2,0,VLOOKUP(K4,hfut,3,TRUE))</f>
        <v>128</v>
      </c>
      <c r="M4" s="44">
        <f>SUM(D4,F4,H4,L4,J4)</f>
        <v>893</v>
      </c>
      <c r="N4" s="47">
        <f>RANK(M4,Egyéni!$N$3:$N$156,0)</f>
        <v>2</v>
      </c>
      <c r="O4" s="130" t="s">
        <v>202</v>
      </c>
      <c r="P4" s="131"/>
    </row>
    <row r="5" spans="1:16" ht="22.5" customHeight="1">
      <c r="A5" s="59" t="s">
        <v>203</v>
      </c>
      <c r="B5" s="106">
        <v>2001</v>
      </c>
      <c r="C5" s="60">
        <v>12.05</v>
      </c>
      <c r="D5" s="45">
        <f t="shared" si="0"/>
        <v>265</v>
      </c>
      <c r="E5" s="60">
        <v>5.84</v>
      </c>
      <c r="F5" s="45">
        <f t="shared" si="1"/>
        <v>262</v>
      </c>
      <c r="G5" s="60">
        <v>54.3</v>
      </c>
      <c r="H5" s="45">
        <f t="shared" si="2"/>
        <v>208</v>
      </c>
      <c r="I5" s="60">
        <v>9.43</v>
      </c>
      <c r="J5" s="45">
        <f t="shared" si="3"/>
        <v>145</v>
      </c>
      <c r="K5" s="64">
        <v>0.0020391203703703704</v>
      </c>
      <c r="L5" s="45">
        <f>IF(K5&lt;leány!$D$2,0,VLOOKUP(K5,hfut,3,TRUE))</f>
        <v>136</v>
      </c>
      <c r="M5" s="31">
        <f aca="true" t="shared" si="4" ref="M5:M25">SUM(D5,F5,H5,L5,J5)</f>
        <v>1016</v>
      </c>
      <c r="N5" s="48">
        <f>RANK(M5,Egyéni!$N$3:$N$156,0)</f>
        <v>1</v>
      </c>
      <c r="O5" s="116" t="s">
        <v>202</v>
      </c>
      <c r="P5" s="117"/>
    </row>
    <row r="6" spans="1:16" ht="22.5" customHeight="1">
      <c r="A6" s="59" t="s">
        <v>206</v>
      </c>
      <c r="B6" s="106">
        <v>2001</v>
      </c>
      <c r="C6" s="60">
        <v>12.91</v>
      </c>
      <c r="D6" s="45">
        <f t="shared" si="0"/>
        <v>226</v>
      </c>
      <c r="E6" s="60">
        <v>4.9</v>
      </c>
      <c r="F6" s="45">
        <f t="shared" si="1"/>
        <v>188</v>
      </c>
      <c r="G6" s="60">
        <v>47.94</v>
      </c>
      <c r="H6" s="45">
        <f t="shared" si="2"/>
        <v>177</v>
      </c>
      <c r="I6" s="60">
        <v>7.4</v>
      </c>
      <c r="J6" s="45">
        <f t="shared" si="3"/>
        <v>95</v>
      </c>
      <c r="K6" s="64">
        <v>0.0019184027777777778</v>
      </c>
      <c r="L6" s="45">
        <f>IF(K6&lt;leány!$D$2,0,VLOOKUP(K6,hfut,3,TRUE))</f>
        <v>163</v>
      </c>
      <c r="M6" s="31">
        <f t="shared" si="4"/>
        <v>849</v>
      </c>
      <c r="N6" s="48">
        <f>RANK(M6,Egyéni!$N$3:$N$156,0)</f>
        <v>3</v>
      </c>
      <c r="O6" s="116" t="s">
        <v>207</v>
      </c>
      <c r="P6" s="117"/>
    </row>
    <row r="7" spans="1:16" ht="22.5" customHeight="1">
      <c r="A7" s="59" t="s">
        <v>200</v>
      </c>
      <c r="B7" s="106">
        <v>2002</v>
      </c>
      <c r="C7" s="60">
        <v>12.78</v>
      </c>
      <c r="D7" s="45">
        <f t="shared" si="0"/>
        <v>232</v>
      </c>
      <c r="E7" s="60">
        <v>4.94</v>
      </c>
      <c r="F7" s="45">
        <f t="shared" si="1"/>
        <v>190</v>
      </c>
      <c r="G7" s="60">
        <v>49.56</v>
      </c>
      <c r="H7" s="45">
        <f t="shared" si="2"/>
        <v>184</v>
      </c>
      <c r="I7" s="60">
        <v>7.97</v>
      </c>
      <c r="J7" s="45">
        <f t="shared" si="3"/>
        <v>109</v>
      </c>
      <c r="K7" s="64">
        <v>0.0020997685185185186</v>
      </c>
      <c r="L7" s="45">
        <f>IF(K7&lt;leány!$D$2,0,VLOOKUP(K7,hfut,3,TRUE))</f>
        <v>124</v>
      </c>
      <c r="M7" s="31">
        <f t="shared" si="4"/>
        <v>839</v>
      </c>
      <c r="N7" s="48">
        <f>RANK(M7,Egyéni!$N$3:$N$156,0)</f>
        <v>4</v>
      </c>
      <c r="O7" s="116" t="s">
        <v>213</v>
      </c>
      <c r="P7" s="117"/>
    </row>
    <row r="8" spans="1:16" ht="22.5" customHeight="1">
      <c r="A8" s="59"/>
      <c r="B8" s="106"/>
      <c r="C8" s="60"/>
      <c r="D8" s="45">
        <f t="shared" si="0"/>
        <v>0</v>
      </c>
      <c r="E8" s="60"/>
      <c r="F8" s="45">
        <f t="shared" si="1"/>
        <v>0</v>
      </c>
      <c r="G8" s="60"/>
      <c r="H8" s="45">
        <f t="shared" si="2"/>
        <v>0</v>
      </c>
      <c r="I8" s="60"/>
      <c r="J8" s="45">
        <f t="shared" si="3"/>
        <v>0</v>
      </c>
      <c r="K8" s="64"/>
      <c r="L8" s="45">
        <f>IF(K8&lt;leány!$D$2,0,VLOOKUP(K8,hfut,3,TRUE))</f>
        <v>0</v>
      </c>
      <c r="M8" s="31">
        <f t="shared" si="4"/>
        <v>0</v>
      </c>
      <c r="N8" s="48">
        <f>RANK(M8,Egyéni!$N$3:$N$156,0)</f>
        <v>27</v>
      </c>
      <c r="O8" s="116"/>
      <c r="P8" s="117"/>
    </row>
    <row r="9" spans="1:16" ht="22.5" customHeight="1">
      <c r="A9" s="59"/>
      <c r="B9" s="106"/>
      <c r="C9" s="60"/>
      <c r="D9" s="45">
        <f t="shared" si="0"/>
        <v>0</v>
      </c>
      <c r="E9" s="60"/>
      <c r="F9" s="45">
        <f t="shared" si="1"/>
        <v>0</v>
      </c>
      <c r="G9" s="60"/>
      <c r="H9" s="45">
        <f t="shared" si="2"/>
        <v>0</v>
      </c>
      <c r="I9" s="60"/>
      <c r="J9" s="45">
        <f t="shared" si="3"/>
        <v>0</v>
      </c>
      <c r="K9" s="64"/>
      <c r="L9" s="45">
        <f>IF(K9&lt;leány!$D$2,0,VLOOKUP(K9,hfut,3,TRUE))</f>
        <v>0</v>
      </c>
      <c r="M9" s="31">
        <f t="shared" si="4"/>
        <v>0</v>
      </c>
      <c r="N9" s="48">
        <f>RANK(M9,Egyéni!$N$3:$N$156,0)</f>
        <v>27</v>
      </c>
      <c r="O9" s="116"/>
      <c r="P9" s="117"/>
    </row>
    <row r="10" spans="1:16" ht="22.5" customHeight="1">
      <c r="A10" s="59"/>
      <c r="B10" s="106"/>
      <c r="C10" s="60"/>
      <c r="D10" s="45">
        <f t="shared" si="0"/>
        <v>0</v>
      </c>
      <c r="E10" s="60"/>
      <c r="F10" s="45">
        <f t="shared" si="1"/>
        <v>0</v>
      </c>
      <c r="G10" s="60"/>
      <c r="H10" s="45">
        <f t="shared" si="2"/>
        <v>0</v>
      </c>
      <c r="I10" s="60"/>
      <c r="J10" s="45">
        <f t="shared" si="3"/>
        <v>0</v>
      </c>
      <c r="K10" s="64"/>
      <c r="L10" s="45">
        <f>IF(K10&lt;leány!$D$2,0,VLOOKUP(K10,hfut,3,TRUE))</f>
        <v>0</v>
      </c>
      <c r="M10" s="31">
        <f t="shared" si="4"/>
        <v>0</v>
      </c>
      <c r="N10" s="48">
        <f>RANK(M10,Egyéni!$N$3:$N$156,0)</f>
        <v>27</v>
      </c>
      <c r="O10" s="116"/>
      <c r="P10" s="117"/>
    </row>
    <row r="11" spans="1:16" ht="22.5" customHeight="1">
      <c r="A11" s="59"/>
      <c r="B11" s="106"/>
      <c r="C11" s="60"/>
      <c r="D11" s="45">
        <f t="shared" si="0"/>
        <v>0</v>
      </c>
      <c r="E11" s="60"/>
      <c r="F11" s="45">
        <f t="shared" si="1"/>
        <v>0</v>
      </c>
      <c r="G11" s="60"/>
      <c r="H11" s="45">
        <f t="shared" si="2"/>
        <v>0</v>
      </c>
      <c r="I11" s="60"/>
      <c r="J11" s="45">
        <f t="shared" si="3"/>
        <v>0</v>
      </c>
      <c r="K11" s="64"/>
      <c r="L11" s="45">
        <f>IF(K11&lt;leány!$D$2,0,VLOOKUP(K11,hfut,3,TRUE))</f>
        <v>0</v>
      </c>
      <c r="M11" s="31">
        <f t="shared" si="4"/>
        <v>0</v>
      </c>
      <c r="N11" s="48">
        <f>RANK(M11,Egyéni!$N$3:$N$156,0)</f>
        <v>27</v>
      </c>
      <c r="O11" s="116"/>
      <c r="P11" s="117"/>
    </row>
    <row r="12" spans="1:16" ht="22.5" customHeight="1">
      <c r="A12" s="59"/>
      <c r="B12" s="106"/>
      <c r="C12" s="60"/>
      <c r="D12" s="45">
        <f t="shared" si="0"/>
        <v>0</v>
      </c>
      <c r="E12" s="60"/>
      <c r="F12" s="45">
        <f t="shared" si="1"/>
        <v>0</v>
      </c>
      <c r="G12" s="60"/>
      <c r="H12" s="45">
        <f t="shared" si="2"/>
        <v>0</v>
      </c>
      <c r="I12" s="60"/>
      <c r="J12" s="45">
        <f t="shared" si="3"/>
        <v>0</v>
      </c>
      <c r="K12" s="64"/>
      <c r="L12" s="45">
        <f>IF(K12&lt;leány!$D$2,0,VLOOKUP(K12,hfut,3,TRUE))</f>
        <v>0</v>
      </c>
      <c r="M12" s="31">
        <f t="shared" si="4"/>
        <v>0</v>
      </c>
      <c r="N12" s="48">
        <f>RANK(M12,Egyéni!$N$3:$N$156,0)</f>
        <v>27</v>
      </c>
      <c r="O12" s="116"/>
      <c r="P12" s="117"/>
    </row>
    <row r="13" spans="1:16" ht="22.5" customHeight="1">
      <c r="A13" s="59"/>
      <c r="B13" s="106"/>
      <c r="C13" s="60"/>
      <c r="D13" s="45">
        <f t="shared" si="0"/>
        <v>0</v>
      </c>
      <c r="E13" s="60"/>
      <c r="F13" s="45">
        <f t="shared" si="1"/>
        <v>0</v>
      </c>
      <c r="G13" s="60"/>
      <c r="H13" s="45">
        <f t="shared" si="2"/>
        <v>0</v>
      </c>
      <c r="I13" s="60"/>
      <c r="J13" s="45">
        <f t="shared" si="3"/>
        <v>0</v>
      </c>
      <c r="K13" s="64"/>
      <c r="L13" s="45">
        <f>IF(K13&lt;leány!$D$2,0,VLOOKUP(K13,hfut,3,TRUE))</f>
        <v>0</v>
      </c>
      <c r="M13" s="31">
        <f t="shared" si="4"/>
        <v>0</v>
      </c>
      <c r="N13" s="48">
        <f>RANK(M13,Egyéni!$N$3:$N$156,0)</f>
        <v>27</v>
      </c>
      <c r="O13" s="116"/>
      <c r="P13" s="117"/>
    </row>
    <row r="14" spans="1:16" ht="22.5" customHeight="1">
      <c r="A14" s="59"/>
      <c r="B14" s="106"/>
      <c r="C14" s="60"/>
      <c r="D14" s="45">
        <f t="shared" si="0"/>
        <v>0</v>
      </c>
      <c r="E14" s="60"/>
      <c r="F14" s="45">
        <f t="shared" si="1"/>
        <v>0</v>
      </c>
      <c r="G14" s="60"/>
      <c r="H14" s="45">
        <f t="shared" si="2"/>
        <v>0</v>
      </c>
      <c r="I14" s="60"/>
      <c r="J14" s="45">
        <f t="shared" si="3"/>
        <v>0</v>
      </c>
      <c r="K14" s="64"/>
      <c r="L14" s="45">
        <f>IF(K14&lt;leány!$D$2,0,VLOOKUP(K14,hfut,3,TRUE))</f>
        <v>0</v>
      </c>
      <c r="M14" s="31">
        <f t="shared" si="4"/>
        <v>0</v>
      </c>
      <c r="N14" s="48">
        <f>RANK(M14,Egyéni!$N$3:$N$156,0)</f>
        <v>27</v>
      </c>
      <c r="O14" s="116"/>
      <c r="P14" s="117"/>
    </row>
    <row r="15" spans="1:16" ht="22.5" customHeight="1">
      <c r="A15" s="59"/>
      <c r="B15" s="106"/>
      <c r="C15" s="60"/>
      <c r="D15" s="45">
        <f t="shared" si="0"/>
        <v>0</v>
      </c>
      <c r="E15" s="60"/>
      <c r="F15" s="45">
        <f t="shared" si="1"/>
        <v>0</v>
      </c>
      <c r="G15" s="60"/>
      <c r="H15" s="45">
        <f t="shared" si="2"/>
        <v>0</v>
      </c>
      <c r="I15" s="60"/>
      <c r="J15" s="45">
        <f t="shared" si="3"/>
        <v>0</v>
      </c>
      <c r="K15" s="64"/>
      <c r="L15" s="45">
        <f>IF(K15&lt;leány!$D$2,0,VLOOKUP(K15,hfut,3,TRUE))</f>
        <v>0</v>
      </c>
      <c r="M15" s="31">
        <f t="shared" si="4"/>
        <v>0</v>
      </c>
      <c r="N15" s="48">
        <f>RANK(M15,Egyéni!$N$3:$N$156,0)</f>
        <v>27</v>
      </c>
      <c r="O15" s="116"/>
      <c r="P15" s="117"/>
    </row>
    <row r="16" spans="1:16" ht="22.5" customHeight="1">
      <c r="A16" s="59"/>
      <c r="B16" s="106"/>
      <c r="C16" s="60"/>
      <c r="D16" s="45">
        <f t="shared" si="0"/>
        <v>0</v>
      </c>
      <c r="E16" s="60"/>
      <c r="F16" s="45">
        <f t="shared" si="1"/>
        <v>0</v>
      </c>
      <c r="G16" s="60"/>
      <c r="H16" s="45">
        <f t="shared" si="2"/>
        <v>0</v>
      </c>
      <c r="I16" s="60"/>
      <c r="J16" s="45">
        <f t="shared" si="3"/>
        <v>0</v>
      </c>
      <c r="K16" s="64"/>
      <c r="L16" s="45">
        <f>IF(K16&lt;leány!$D$2,0,VLOOKUP(K16,hfut,3,TRUE))</f>
        <v>0</v>
      </c>
      <c r="M16" s="31">
        <f t="shared" si="4"/>
        <v>0</v>
      </c>
      <c r="N16" s="48">
        <f>RANK(M16,Egyéni!$N$3:$N$156,0)</f>
        <v>27</v>
      </c>
      <c r="O16" s="116"/>
      <c r="P16" s="117"/>
    </row>
    <row r="17" spans="1:16" ht="22.5" customHeight="1">
      <c r="A17" s="59"/>
      <c r="B17" s="106"/>
      <c r="C17" s="60"/>
      <c r="D17" s="45">
        <f t="shared" si="0"/>
        <v>0</v>
      </c>
      <c r="E17" s="60"/>
      <c r="F17" s="45">
        <f t="shared" si="1"/>
        <v>0</v>
      </c>
      <c r="G17" s="60"/>
      <c r="H17" s="45">
        <f t="shared" si="2"/>
        <v>0</v>
      </c>
      <c r="I17" s="60"/>
      <c r="J17" s="45">
        <f t="shared" si="3"/>
        <v>0</v>
      </c>
      <c r="K17" s="64"/>
      <c r="L17" s="45">
        <f>IF(K17&lt;leány!$D$2,0,VLOOKUP(K17,hfut,3,TRUE))</f>
        <v>0</v>
      </c>
      <c r="M17" s="31">
        <f t="shared" si="4"/>
        <v>0</v>
      </c>
      <c r="N17" s="48">
        <f>RANK(M17,Egyéni!$N$3:$N$156,0)</f>
        <v>27</v>
      </c>
      <c r="O17" s="116"/>
      <c r="P17" s="117"/>
    </row>
    <row r="18" spans="1:16" ht="22.5" customHeight="1">
      <c r="A18" s="59"/>
      <c r="B18" s="106"/>
      <c r="C18" s="60"/>
      <c r="D18" s="45">
        <f t="shared" si="0"/>
        <v>0</v>
      </c>
      <c r="E18" s="60"/>
      <c r="F18" s="45">
        <f t="shared" si="1"/>
        <v>0</v>
      </c>
      <c r="G18" s="60"/>
      <c r="H18" s="45">
        <f t="shared" si="2"/>
        <v>0</v>
      </c>
      <c r="I18" s="60"/>
      <c r="J18" s="45">
        <f t="shared" si="3"/>
        <v>0</v>
      </c>
      <c r="K18" s="64"/>
      <c r="L18" s="45">
        <f>IF(K18&lt;leány!$D$2,0,VLOOKUP(K18,hfut,3,TRUE))</f>
        <v>0</v>
      </c>
      <c r="M18" s="31">
        <f t="shared" si="4"/>
        <v>0</v>
      </c>
      <c r="N18" s="48">
        <f>RANK(M18,Egyéni!$N$3:$N$156,0)</f>
        <v>27</v>
      </c>
      <c r="O18" s="116"/>
      <c r="P18" s="117"/>
    </row>
    <row r="19" spans="1:16" ht="22.5" customHeight="1">
      <c r="A19" s="59"/>
      <c r="B19" s="106"/>
      <c r="C19" s="60"/>
      <c r="D19" s="45">
        <f t="shared" si="0"/>
        <v>0</v>
      </c>
      <c r="E19" s="60"/>
      <c r="F19" s="45">
        <f t="shared" si="1"/>
        <v>0</v>
      </c>
      <c r="G19" s="60"/>
      <c r="H19" s="45">
        <f t="shared" si="2"/>
        <v>0</v>
      </c>
      <c r="I19" s="60"/>
      <c r="J19" s="45">
        <f t="shared" si="3"/>
        <v>0</v>
      </c>
      <c r="K19" s="64"/>
      <c r="L19" s="45">
        <f>IF(K19&lt;leány!$D$2,0,VLOOKUP(K19,hfut,3,TRUE))</f>
        <v>0</v>
      </c>
      <c r="M19" s="31">
        <f t="shared" si="4"/>
        <v>0</v>
      </c>
      <c r="N19" s="48">
        <f>RANK(M19,Egyéni!$N$3:$N$156,0)</f>
        <v>27</v>
      </c>
      <c r="O19" s="116"/>
      <c r="P19" s="117"/>
    </row>
    <row r="20" spans="1:21" ht="22.5" customHeight="1">
      <c r="A20" s="59"/>
      <c r="B20" s="106"/>
      <c r="C20" s="60"/>
      <c r="D20" s="45">
        <f t="shared" si="0"/>
        <v>0</v>
      </c>
      <c r="E20" s="60"/>
      <c r="F20" s="45">
        <f t="shared" si="1"/>
        <v>0</v>
      </c>
      <c r="G20" s="60"/>
      <c r="H20" s="45">
        <f t="shared" si="2"/>
        <v>0</v>
      </c>
      <c r="I20" s="60"/>
      <c r="J20" s="45">
        <f t="shared" si="3"/>
        <v>0</v>
      </c>
      <c r="K20" s="64"/>
      <c r="L20" s="45">
        <f>IF(K20&lt;leány!$D$2,0,VLOOKUP(K20,hfut,3,TRUE))</f>
        <v>0</v>
      </c>
      <c r="M20" s="31">
        <f t="shared" si="4"/>
        <v>0</v>
      </c>
      <c r="N20" s="48">
        <f>RANK(M20,Egyéni!$N$3:$N$156,0)</f>
        <v>27</v>
      </c>
      <c r="O20" s="116"/>
      <c r="P20" s="117"/>
      <c r="U20" s="69"/>
    </row>
    <row r="21" spans="1:16" ht="22.5" customHeight="1">
      <c r="A21" s="59"/>
      <c r="B21" s="106"/>
      <c r="C21" s="60"/>
      <c r="D21" s="45">
        <f t="shared" si="0"/>
        <v>0</v>
      </c>
      <c r="E21" s="60"/>
      <c r="F21" s="45">
        <f t="shared" si="1"/>
        <v>0</v>
      </c>
      <c r="G21" s="60"/>
      <c r="H21" s="45">
        <f t="shared" si="2"/>
        <v>0</v>
      </c>
      <c r="I21" s="60"/>
      <c r="J21" s="45">
        <f t="shared" si="3"/>
        <v>0</v>
      </c>
      <c r="K21" s="64"/>
      <c r="L21" s="45">
        <f>IF(K21&lt;leány!$D$2,0,VLOOKUP(K21,hfut,3,TRUE))</f>
        <v>0</v>
      </c>
      <c r="M21" s="31">
        <f t="shared" si="4"/>
        <v>0</v>
      </c>
      <c r="N21" s="48">
        <f>RANK(M21,Egyéni!$N$3:$N$156,0)</f>
        <v>27</v>
      </c>
      <c r="O21" s="116"/>
      <c r="P21" s="117"/>
    </row>
    <row r="22" spans="1:16" ht="22.5" customHeight="1">
      <c r="A22" s="59"/>
      <c r="B22" s="106"/>
      <c r="C22" s="60"/>
      <c r="D22" s="45">
        <f t="shared" si="0"/>
        <v>0</v>
      </c>
      <c r="E22" s="60"/>
      <c r="F22" s="45">
        <f t="shared" si="1"/>
        <v>0</v>
      </c>
      <c r="G22" s="60"/>
      <c r="H22" s="45">
        <f t="shared" si="2"/>
        <v>0</v>
      </c>
      <c r="I22" s="60"/>
      <c r="J22" s="45">
        <f t="shared" si="3"/>
        <v>0</v>
      </c>
      <c r="K22" s="64"/>
      <c r="L22" s="45">
        <f>IF(K22&lt;leány!$D$2,0,VLOOKUP(K22,hfut,3,TRUE))</f>
        <v>0</v>
      </c>
      <c r="M22" s="31">
        <f t="shared" si="4"/>
        <v>0</v>
      </c>
      <c r="N22" s="48">
        <f>RANK(M22,Egyéni!$N$3:$N$156,0)</f>
        <v>27</v>
      </c>
      <c r="O22" s="116"/>
      <c r="P22" s="117"/>
    </row>
    <row r="23" spans="1:16" ht="22.5" customHeight="1">
      <c r="A23" s="59"/>
      <c r="B23" s="106"/>
      <c r="C23" s="60"/>
      <c r="D23" s="45">
        <f t="shared" si="0"/>
        <v>0</v>
      </c>
      <c r="E23" s="60"/>
      <c r="F23" s="45">
        <f t="shared" si="1"/>
        <v>0</v>
      </c>
      <c r="G23" s="60"/>
      <c r="H23" s="45">
        <f t="shared" si="2"/>
        <v>0</v>
      </c>
      <c r="I23" s="60"/>
      <c r="J23" s="45">
        <f t="shared" si="3"/>
        <v>0</v>
      </c>
      <c r="K23" s="64"/>
      <c r="L23" s="45">
        <f>IF(K23&lt;leány!$D$2,0,VLOOKUP(K23,hfut,3,TRUE))</f>
        <v>0</v>
      </c>
      <c r="M23" s="31">
        <f t="shared" si="4"/>
        <v>0</v>
      </c>
      <c r="N23" s="48">
        <f>RANK(M23,Egyéni!$N$3:$N$156,0)</f>
        <v>27</v>
      </c>
      <c r="O23" s="116"/>
      <c r="P23" s="117"/>
    </row>
    <row r="24" spans="1:16" ht="22.5" customHeight="1">
      <c r="A24" s="59"/>
      <c r="B24" s="106"/>
      <c r="C24" s="60"/>
      <c r="D24" s="45">
        <f t="shared" si="0"/>
        <v>0</v>
      </c>
      <c r="E24" s="60"/>
      <c r="F24" s="45">
        <f t="shared" si="1"/>
        <v>0</v>
      </c>
      <c r="G24" s="60"/>
      <c r="H24" s="45">
        <f t="shared" si="2"/>
        <v>0</v>
      </c>
      <c r="I24" s="60"/>
      <c r="J24" s="45">
        <f t="shared" si="3"/>
        <v>0</v>
      </c>
      <c r="K24" s="64"/>
      <c r="L24" s="45">
        <f>IF(K24&lt;leány!$D$2,0,VLOOKUP(K24,hfut,3,TRUE))</f>
        <v>0</v>
      </c>
      <c r="M24" s="31">
        <f t="shared" si="4"/>
        <v>0</v>
      </c>
      <c r="N24" s="48">
        <f>RANK(M24,Egyéni!$N$3:$N$156,0)</f>
        <v>27</v>
      </c>
      <c r="O24" s="116"/>
      <c r="P24" s="117"/>
    </row>
    <row r="25" spans="1:16" ht="22.5" customHeight="1" thickBot="1">
      <c r="A25" s="61"/>
      <c r="B25" s="107"/>
      <c r="C25" s="62"/>
      <c r="D25" s="46">
        <f t="shared" si="0"/>
        <v>0</v>
      </c>
      <c r="E25" s="62"/>
      <c r="F25" s="46">
        <f t="shared" si="1"/>
        <v>0</v>
      </c>
      <c r="G25" s="62"/>
      <c r="H25" s="46">
        <f t="shared" si="2"/>
        <v>0</v>
      </c>
      <c r="I25" s="62"/>
      <c r="J25" s="46">
        <f t="shared" si="3"/>
        <v>0</v>
      </c>
      <c r="K25" s="65"/>
      <c r="L25" s="46">
        <f>IF(K25&lt;leány!$D$2,0,VLOOKUP(K25,hfut,3,TRUE))</f>
        <v>0</v>
      </c>
      <c r="M25" s="33">
        <f t="shared" si="4"/>
        <v>0</v>
      </c>
      <c r="N25" s="49">
        <f>RANK(M25,Egyéni!$N$3:$N$156,0)</f>
        <v>27</v>
      </c>
      <c r="O25" s="128"/>
      <c r="P25" s="129"/>
    </row>
    <row r="26" spans="3:12" ht="19.5" customHeight="1" thickBot="1">
      <c r="C26" s="55"/>
      <c r="D26" s="2"/>
      <c r="E26" s="1"/>
      <c r="F26" s="2"/>
      <c r="G26" s="1"/>
      <c r="H26" s="2"/>
      <c r="I26" s="2"/>
      <c r="J26" s="2"/>
      <c r="K26" s="2"/>
      <c r="L26" s="2"/>
    </row>
    <row r="27" spans="1:16" ht="19.5" customHeight="1" thickBot="1">
      <c r="A27" s="137" t="s">
        <v>205</v>
      </c>
      <c r="B27" s="138"/>
      <c r="C27" s="138"/>
      <c r="D27" s="138"/>
      <c r="E27" s="138"/>
      <c r="F27" s="138"/>
      <c r="G27" s="138"/>
      <c r="H27" s="138"/>
      <c r="I27" s="138"/>
      <c r="J27" s="138"/>
      <c r="K27" s="138"/>
      <c r="L27" s="138"/>
      <c r="M27" s="138"/>
      <c r="N27" s="139"/>
      <c r="O27" s="132">
        <f>RANK(O29,Csapat!$C$3:P30,0)</f>
        <v>4</v>
      </c>
      <c r="P27" s="133"/>
    </row>
    <row r="28" spans="1:16" ht="19.5" customHeight="1" thickBot="1">
      <c r="A28" s="35" t="s">
        <v>0</v>
      </c>
      <c r="B28" s="36" t="s">
        <v>1</v>
      </c>
      <c r="C28" s="118" t="s">
        <v>174</v>
      </c>
      <c r="D28" s="118"/>
      <c r="E28" s="136" t="s">
        <v>2</v>
      </c>
      <c r="F28" s="136"/>
      <c r="G28" s="136" t="s">
        <v>7</v>
      </c>
      <c r="H28" s="136"/>
      <c r="I28" s="119" t="s">
        <v>175</v>
      </c>
      <c r="J28" s="115"/>
      <c r="K28" s="119" t="s">
        <v>169</v>
      </c>
      <c r="L28" s="115"/>
      <c r="M28" s="36" t="s">
        <v>5</v>
      </c>
      <c r="N28" s="37" t="s">
        <v>6</v>
      </c>
      <c r="O28" s="134"/>
      <c r="P28" s="135"/>
    </row>
    <row r="29" spans="1:16" ht="19.5" customHeight="1">
      <c r="A29" s="66" t="s">
        <v>208</v>
      </c>
      <c r="B29" s="106">
        <v>2001</v>
      </c>
      <c r="C29" s="58">
        <v>16.57</v>
      </c>
      <c r="D29" s="34">
        <f aca="true" t="shared" si="5" ref="D29:D34">IF(C29&lt;6.19,0,VLOOKUP(C29,rfut,5,TRUE))</f>
        <v>79</v>
      </c>
      <c r="E29" s="60">
        <v>3.46</v>
      </c>
      <c r="F29" s="34">
        <f aca="true" t="shared" si="6" ref="F29:F34">IF(E29&lt;1.79,0,VLOOKUP(E29,távol,4,TRUE))</f>
        <v>92</v>
      </c>
      <c r="G29" s="67">
        <v>39.26</v>
      </c>
      <c r="H29" s="34">
        <f aca="true" t="shared" si="7" ref="H29:H34">IF(G29&lt;4,0,VLOOKUP(G29,kisl,2,TRUE))</f>
        <v>137</v>
      </c>
      <c r="I29" s="67">
        <v>6.69</v>
      </c>
      <c r="J29" s="43">
        <f aca="true" t="shared" si="8" ref="J29:J34">IF(I29&lt;3,0,VLOOKUP(I29,súly,3,TRUE))</f>
        <v>79</v>
      </c>
      <c r="K29" s="63">
        <v>0.002437152777777778</v>
      </c>
      <c r="L29" s="45">
        <f>IF(K29&lt;leány!$D$2,0,VLOOKUP(K29,hfut,3,TRUE))</f>
        <v>59</v>
      </c>
      <c r="M29" s="31">
        <f aca="true" t="shared" si="9" ref="M29:M34">SUM(D29,F29,H29,L29,J29)</f>
        <v>446</v>
      </c>
      <c r="N29" s="47">
        <f>RANK(M29,Egyéni!$N$3:$N$156,0)</f>
        <v>25</v>
      </c>
      <c r="O29" s="124">
        <f>SUM(M29:M34)-MIN(M29:M34)</f>
        <v>2734</v>
      </c>
      <c r="P29" s="125"/>
    </row>
    <row r="30" spans="1:16" ht="19.5" customHeight="1">
      <c r="A30" s="59" t="s">
        <v>209</v>
      </c>
      <c r="B30" s="106">
        <v>2002</v>
      </c>
      <c r="C30" s="60">
        <v>15.49</v>
      </c>
      <c r="D30" s="30">
        <f t="shared" si="5"/>
        <v>117</v>
      </c>
      <c r="E30" s="60">
        <v>3.88</v>
      </c>
      <c r="F30" s="34">
        <f t="shared" si="6"/>
        <v>118</v>
      </c>
      <c r="G30" s="68">
        <v>40.7</v>
      </c>
      <c r="H30" s="30">
        <f t="shared" si="7"/>
        <v>143</v>
      </c>
      <c r="I30" s="68">
        <v>7.22</v>
      </c>
      <c r="J30" s="45">
        <f t="shared" si="8"/>
        <v>91</v>
      </c>
      <c r="K30" s="64">
        <v>0.002088773148148148</v>
      </c>
      <c r="L30" s="45">
        <f>IF(K30&lt;leány!$D$2,0,VLOOKUP(K30,hfut,3,TRUE))</f>
        <v>126</v>
      </c>
      <c r="M30" s="31">
        <f t="shared" si="9"/>
        <v>595</v>
      </c>
      <c r="N30" s="48">
        <f>RANK(M30,Egyéni!$N$3:$N$156,0)</f>
        <v>15</v>
      </c>
      <c r="O30" s="126"/>
      <c r="P30" s="127"/>
    </row>
    <row r="31" spans="1:16" ht="19.5" customHeight="1">
      <c r="A31" s="59" t="s">
        <v>210</v>
      </c>
      <c r="B31" s="106">
        <v>2001</v>
      </c>
      <c r="C31" s="60">
        <v>16.03</v>
      </c>
      <c r="D31" s="30">
        <f t="shared" si="5"/>
        <v>97</v>
      </c>
      <c r="E31" s="60">
        <v>3.84</v>
      </c>
      <c r="F31" s="34">
        <f t="shared" si="6"/>
        <v>116</v>
      </c>
      <c r="G31" s="70">
        <v>42.3</v>
      </c>
      <c r="H31" s="30">
        <f t="shared" si="7"/>
        <v>150</v>
      </c>
      <c r="I31" s="70">
        <v>6.22</v>
      </c>
      <c r="J31" s="45">
        <f t="shared" si="8"/>
        <v>68</v>
      </c>
      <c r="K31" s="64">
        <v>0.0021815972222222224</v>
      </c>
      <c r="L31" s="45">
        <f>IF(K31&lt;leány!$D$2,0,VLOOKUP(K31,hfut,3,TRUE))</f>
        <v>107</v>
      </c>
      <c r="M31" s="31">
        <f t="shared" si="9"/>
        <v>538</v>
      </c>
      <c r="N31" s="48">
        <f>RANK(M31,Egyéni!$N$3:$N$156,0)</f>
        <v>21</v>
      </c>
      <c r="O31" s="126"/>
      <c r="P31" s="127"/>
    </row>
    <row r="32" spans="1:16" ht="19.5" customHeight="1">
      <c r="A32" s="59" t="s">
        <v>204</v>
      </c>
      <c r="B32" s="106">
        <v>2001</v>
      </c>
      <c r="C32" s="60">
        <v>15.7</v>
      </c>
      <c r="D32" s="30">
        <f t="shared" si="5"/>
        <v>110</v>
      </c>
      <c r="E32" s="60">
        <v>3.06</v>
      </c>
      <c r="F32" s="34">
        <f t="shared" si="6"/>
        <v>69</v>
      </c>
      <c r="G32" s="70">
        <v>54.35</v>
      </c>
      <c r="H32" s="30">
        <f t="shared" si="7"/>
        <v>208</v>
      </c>
      <c r="I32" s="70">
        <v>8.43</v>
      </c>
      <c r="J32" s="45">
        <f t="shared" si="8"/>
        <v>120</v>
      </c>
      <c r="K32" s="64">
        <v>0.002575925925925926</v>
      </c>
      <c r="L32" s="45">
        <f>IF(K32&lt;leány!$D$2,0,VLOOKUP(K32,hfut,3,TRUE))</f>
        <v>34</v>
      </c>
      <c r="M32" s="31">
        <f t="shared" si="9"/>
        <v>541</v>
      </c>
      <c r="N32" s="48">
        <f>RANK(M32,Egyéni!$N$3:$N$156,0)</f>
        <v>20</v>
      </c>
      <c r="O32" s="126"/>
      <c r="P32" s="127"/>
    </row>
    <row r="33" spans="1:16" ht="19.5" customHeight="1">
      <c r="A33" s="59" t="s">
        <v>211</v>
      </c>
      <c r="B33" s="106">
        <v>2002</v>
      </c>
      <c r="C33" s="60">
        <v>14.62</v>
      </c>
      <c r="D33" s="30">
        <f t="shared" si="5"/>
        <v>151</v>
      </c>
      <c r="E33" s="60">
        <v>4.32</v>
      </c>
      <c r="F33" s="34">
        <f t="shared" si="6"/>
        <v>147</v>
      </c>
      <c r="G33" s="70">
        <v>23.86</v>
      </c>
      <c r="H33" s="30">
        <f t="shared" si="7"/>
        <v>73</v>
      </c>
      <c r="I33" s="70">
        <v>6.04</v>
      </c>
      <c r="J33" s="45">
        <f t="shared" si="8"/>
        <v>64</v>
      </c>
      <c r="K33" s="64">
        <v>0.0021412037037037038</v>
      </c>
      <c r="L33" s="45">
        <f>IF(K33&lt;leány!$D$2,0,VLOOKUP(K33,hfut,3,TRUE))</f>
        <v>115</v>
      </c>
      <c r="M33" s="31">
        <f t="shared" si="9"/>
        <v>550</v>
      </c>
      <c r="N33" s="48">
        <f>RANK(M33,Egyéni!$N$3:$N$156,0)</f>
        <v>17</v>
      </c>
      <c r="O33" s="52"/>
      <c r="P33" s="53"/>
    </row>
    <row r="34" spans="1:16" ht="19.5" customHeight="1" thickBot="1">
      <c r="A34" s="61" t="s">
        <v>212</v>
      </c>
      <c r="B34" s="107">
        <v>2002</v>
      </c>
      <c r="C34" s="62">
        <v>15.61</v>
      </c>
      <c r="D34" s="32">
        <f t="shared" si="5"/>
        <v>113</v>
      </c>
      <c r="E34" s="62">
        <v>3.87</v>
      </c>
      <c r="F34" s="32">
        <f t="shared" si="6"/>
        <v>118</v>
      </c>
      <c r="G34" s="71">
        <v>41.9</v>
      </c>
      <c r="H34" s="32">
        <f t="shared" si="7"/>
        <v>148</v>
      </c>
      <c r="I34" s="71">
        <v>5.98</v>
      </c>
      <c r="J34" s="46">
        <f t="shared" si="8"/>
        <v>63</v>
      </c>
      <c r="K34" s="65">
        <v>0.0023864583333333333</v>
      </c>
      <c r="L34" s="46">
        <f>IF(K34&lt;leány!$D$2,0,VLOOKUP(K34,hfut,3,TRUE))</f>
        <v>68</v>
      </c>
      <c r="M34" s="33">
        <f t="shared" si="9"/>
        <v>510</v>
      </c>
      <c r="N34" s="50">
        <f>RANK(M34,Egyéni!$N$3:$N$156,0)</f>
        <v>23</v>
      </c>
      <c r="O34" s="140"/>
      <c r="P34" s="141"/>
    </row>
    <row r="35" ht="19.5" customHeight="1">
      <c r="U35" s="69"/>
    </row>
    <row r="36" ht="19.5" customHeight="1" thickBot="1"/>
    <row r="37" spans="1:16" ht="19.5" customHeight="1" thickBot="1">
      <c r="A37" s="137" t="s">
        <v>181</v>
      </c>
      <c r="B37" s="138"/>
      <c r="C37" s="138"/>
      <c r="D37" s="138"/>
      <c r="E37" s="138"/>
      <c r="F37" s="138"/>
      <c r="G37" s="138"/>
      <c r="H37" s="138"/>
      <c r="I37" s="138"/>
      <c r="J37" s="138"/>
      <c r="K37" s="138"/>
      <c r="L37" s="138"/>
      <c r="M37" s="138"/>
      <c r="N37" s="139"/>
      <c r="O37" s="132">
        <f>RANK(O39,Csapat!$C$3:P40,0)</f>
        <v>3</v>
      </c>
      <c r="P37" s="133"/>
    </row>
    <row r="38" spans="1:16" ht="19.5" customHeight="1" thickBot="1">
      <c r="A38" s="35" t="s">
        <v>0</v>
      </c>
      <c r="B38" s="36" t="s">
        <v>1</v>
      </c>
      <c r="C38" s="118" t="s">
        <v>174</v>
      </c>
      <c r="D38" s="118"/>
      <c r="E38" s="136" t="s">
        <v>2</v>
      </c>
      <c r="F38" s="136"/>
      <c r="G38" s="136" t="s">
        <v>7</v>
      </c>
      <c r="H38" s="136"/>
      <c r="I38" s="119" t="s">
        <v>175</v>
      </c>
      <c r="J38" s="115"/>
      <c r="K38" s="119" t="s">
        <v>169</v>
      </c>
      <c r="L38" s="115"/>
      <c r="M38" s="36" t="s">
        <v>5</v>
      </c>
      <c r="N38" s="37" t="s">
        <v>6</v>
      </c>
      <c r="O38" s="134"/>
      <c r="P38" s="135"/>
    </row>
    <row r="39" spans="1:16" ht="19.5" customHeight="1">
      <c r="A39" s="66" t="s">
        <v>182</v>
      </c>
      <c r="B39" s="106">
        <v>2002</v>
      </c>
      <c r="C39" s="58">
        <v>14.99</v>
      </c>
      <c r="D39" s="34">
        <f aca="true" t="shared" si="10" ref="D39:D44">IF(C39&lt;6.19,0,VLOOKUP(C39,rfut,5,TRUE))</f>
        <v>136</v>
      </c>
      <c r="E39" s="60">
        <v>3.52</v>
      </c>
      <c r="F39" s="34">
        <f aca="true" t="shared" si="11" ref="F39:F44">IF(E39&lt;1.79,0,VLOOKUP(E39,távol,4,TRUE))</f>
        <v>96</v>
      </c>
      <c r="G39" s="67">
        <v>39.55</v>
      </c>
      <c r="H39" s="34">
        <f aca="true" t="shared" si="12" ref="H39:H44">IF(G39&lt;4,0,VLOOKUP(G39,kisl,2,TRUE))</f>
        <v>138</v>
      </c>
      <c r="I39" s="67">
        <v>5.77</v>
      </c>
      <c r="J39" s="43">
        <f aca="true" t="shared" si="13" ref="J39:J44">IF(I39&lt;3,0,VLOOKUP(I39,súly,3,TRUE))</f>
        <v>58</v>
      </c>
      <c r="K39" s="63">
        <v>0.0021099537037037037</v>
      </c>
      <c r="L39" s="45">
        <f>IF(K39&lt;leány!$D$2,0,VLOOKUP(K39,hfut,3,TRUE))</f>
        <v>122</v>
      </c>
      <c r="M39" s="31">
        <f aca="true" t="shared" si="14" ref="M39:M44">SUM(D39,F39,H39,L39,J39)</f>
        <v>550</v>
      </c>
      <c r="N39" s="47">
        <f>RANK(M39,Egyéni!$N$3:$N$156,0)</f>
        <v>17</v>
      </c>
      <c r="O39" s="124">
        <f>SUM(M39:M44)-MIN(M39:M44)</f>
        <v>2801</v>
      </c>
      <c r="P39" s="125"/>
    </row>
    <row r="40" spans="1:16" ht="19.5" customHeight="1">
      <c r="A40" s="59" t="s">
        <v>183</v>
      </c>
      <c r="B40" s="106">
        <v>2002</v>
      </c>
      <c r="C40" s="60">
        <v>15.42</v>
      </c>
      <c r="D40" s="30">
        <f t="shared" si="10"/>
        <v>120</v>
      </c>
      <c r="E40" s="60">
        <v>3.65</v>
      </c>
      <c r="F40" s="34">
        <f t="shared" si="11"/>
        <v>104</v>
      </c>
      <c r="G40" s="68">
        <v>30.21</v>
      </c>
      <c r="H40" s="30">
        <f t="shared" si="12"/>
        <v>98</v>
      </c>
      <c r="I40" s="68">
        <v>7.49</v>
      </c>
      <c r="J40" s="45">
        <f t="shared" si="13"/>
        <v>97</v>
      </c>
      <c r="K40" s="64">
        <v>0.0022472222222222225</v>
      </c>
      <c r="L40" s="45">
        <f>IF(K40&lt;leány!$D$2,0,VLOOKUP(K40,hfut,3,TRUE))</f>
        <v>94</v>
      </c>
      <c r="M40" s="31">
        <f t="shared" si="14"/>
        <v>513</v>
      </c>
      <c r="N40" s="48">
        <f>RANK(M40,Egyéni!$N$3:$N$156,0)</f>
        <v>22</v>
      </c>
      <c r="O40" s="126"/>
      <c r="P40" s="127"/>
    </row>
    <row r="41" spans="1:16" ht="19.5" customHeight="1">
      <c r="A41" s="59" t="s">
        <v>184</v>
      </c>
      <c r="B41" s="106">
        <v>2002</v>
      </c>
      <c r="C41" s="60">
        <v>15.95</v>
      </c>
      <c r="D41" s="30">
        <f t="shared" si="10"/>
        <v>100</v>
      </c>
      <c r="E41" s="60">
        <v>3.58</v>
      </c>
      <c r="F41" s="34">
        <f t="shared" si="11"/>
        <v>99</v>
      </c>
      <c r="G41" s="70">
        <v>39.69</v>
      </c>
      <c r="H41" s="30">
        <f t="shared" si="12"/>
        <v>138</v>
      </c>
      <c r="I41" s="70">
        <v>5.81</v>
      </c>
      <c r="J41" s="45">
        <f t="shared" si="13"/>
        <v>59</v>
      </c>
      <c r="K41" s="64">
        <v>0.0025043981481481484</v>
      </c>
      <c r="L41" s="45">
        <f>IF(K41&lt;leány!$D$2,0,VLOOKUP(K41,hfut,3,TRUE))</f>
        <v>46</v>
      </c>
      <c r="M41" s="31">
        <f t="shared" si="14"/>
        <v>442</v>
      </c>
      <c r="N41" s="48">
        <f>RANK(M41,Egyéni!$N$3:$N$156,0)</f>
        <v>26</v>
      </c>
      <c r="O41" s="126"/>
      <c r="P41" s="127"/>
    </row>
    <row r="42" spans="1:16" ht="19.5" customHeight="1">
      <c r="A42" s="59" t="s">
        <v>185</v>
      </c>
      <c r="B42" s="106">
        <v>2002</v>
      </c>
      <c r="C42" s="60">
        <v>14.64</v>
      </c>
      <c r="D42" s="30">
        <f t="shared" si="10"/>
        <v>150</v>
      </c>
      <c r="E42" s="60">
        <v>4.09</v>
      </c>
      <c r="F42" s="34">
        <f t="shared" si="11"/>
        <v>132</v>
      </c>
      <c r="G42" s="70">
        <v>42.6</v>
      </c>
      <c r="H42" s="30">
        <f t="shared" si="12"/>
        <v>151</v>
      </c>
      <c r="I42" s="70">
        <v>7.57</v>
      </c>
      <c r="J42" s="45">
        <f t="shared" si="13"/>
        <v>99</v>
      </c>
      <c r="K42" s="64">
        <v>0.002251736111111111</v>
      </c>
      <c r="L42" s="45">
        <f>IF(K42&lt;leány!$D$2,0,VLOOKUP(K42,hfut,3,TRUE))</f>
        <v>93</v>
      </c>
      <c r="M42" s="31">
        <f t="shared" si="14"/>
        <v>625</v>
      </c>
      <c r="N42" s="48">
        <f>RANK(M42,Egyéni!$N$3:$N$156,0)</f>
        <v>13</v>
      </c>
      <c r="O42" s="126"/>
      <c r="P42" s="127"/>
    </row>
    <row r="43" spans="1:16" ht="19.5" customHeight="1">
      <c r="A43" s="59" t="s">
        <v>186</v>
      </c>
      <c r="B43" s="106">
        <v>2002</v>
      </c>
      <c r="C43" s="60">
        <v>14.26</v>
      </c>
      <c r="D43" s="30">
        <f t="shared" si="10"/>
        <v>166</v>
      </c>
      <c r="E43" s="60">
        <v>4.24</v>
      </c>
      <c r="F43" s="34">
        <f t="shared" si="11"/>
        <v>141</v>
      </c>
      <c r="G43" s="70">
        <v>44.58</v>
      </c>
      <c r="H43" s="30">
        <f t="shared" si="12"/>
        <v>161</v>
      </c>
      <c r="I43" s="70">
        <v>8.76</v>
      </c>
      <c r="J43" s="45">
        <f t="shared" si="13"/>
        <v>129</v>
      </c>
      <c r="K43" s="64">
        <v>0.0023556712962962962</v>
      </c>
      <c r="L43" s="45">
        <f>IF(K43&lt;leány!$D$2,0,VLOOKUP(K43,hfut,3,TRUE))</f>
        <v>74</v>
      </c>
      <c r="M43" s="31">
        <f t="shared" si="14"/>
        <v>671</v>
      </c>
      <c r="N43" s="48">
        <f>RANK(M43,Egyéni!$N$3:$N$156,0)</f>
        <v>8</v>
      </c>
      <c r="O43" s="52"/>
      <c r="P43" s="53"/>
    </row>
    <row r="44" spans="1:16" ht="19.5" customHeight="1" thickBot="1">
      <c r="A44" s="61"/>
      <c r="B44" s="107"/>
      <c r="C44" s="62"/>
      <c r="D44" s="32">
        <f t="shared" si="10"/>
        <v>0</v>
      </c>
      <c r="E44" s="62"/>
      <c r="F44" s="32">
        <f t="shared" si="11"/>
        <v>0</v>
      </c>
      <c r="G44" s="71"/>
      <c r="H44" s="32">
        <f t="shared" si="12"/>
        <v>0</v>
      </c>
      <c r="I44" s="71"/>
      <c r="J44" s="46">
        <f t="shared" si="13"/>
        <v>0</v>
      </c>
      <c r="K44" s="65"/>
      <c r="L44" s="46">
        <f>IF(K44&lt;leány!$D$2,0,VLOOKUP(K44,hfut,3,TRUE))</f>
        <v>0</v>
      </c>
      <c r="M44" s="33">
        <f t="shared" si="14"/>
        <v>0</v>
      </c>
      <c r="N44" s="50">
        <f>RANK(M44,Egyéni!$N$3:$N$156,0)</f>
        <v>27</v>
      </c>
      <c r="O44" s="140"/>
      <c r="P44" s="141"/>
    </row>
    <row r="45" ht="19.5" customHeight="1"/>
    <row r="46" ht="19.5" customHeight="1" thickBot="1"/>
    <row r="47" spans="1:16" ht="19.5" customHeight="1" thickBot="1">
      <c r="A47" s="137" t="s">
        <v>187</v>
      </c>
      <c r="B47" s="138"/>
      <c r="C47" s="138"/>
      <c r="D47" s="138"/>
      <c r="E47" s="138"/>
      <c r="F47" s="138"/>
      <c r="G47" s="138"/>
      <c r="H47" s="138"/>
      <c r="I47" s="138"/>
      <c r="J47" s="138"/>
      <c r="K47" s="138"/>
      <c r="L47" s="138"/>
      <c r="M47" s="138"/>
      <c r="N47" s="139"/>
      <c r="O47" s="132">
        <f>RANK(O49,Csapat!$C$3:P50,0)</f>
        <v>2</v>
      </c>
      <c r="P47" s="133"/>
    </row>
    <row r="48" spans="1:16" ht="19.5" customHeight="1" thickBot="1">
      <c r="A48" s="35" t="s">
        <v>0</v>
      </c>
      <c r="B48" s="36" t="s">
        <v>1</v>
      </c>
      <c r="C48" s="118" t="s">
        <v>174</v>
      </c>
      <c r="D48" s="118"/>
      <c r="E48" s="136" t="s">
        <v>2</v>
      </c>
      <c r="F48" s="136"/>
      <c r="G48" s="136" t="s">
        <v>7</v>
      </c>
      <c r="H48" s="136"/>
      <c r="I48" s="119" t="s">
        <v>175</v>
      </c>
      <c r="J48" s="115"/>
      <c r="K48" s="119" t="s">
        <v>169</v>
      </c>
      <c r="L48" s="115"/>
      <c r="M48" s="36" t="s">
        <v>5</v>
      </c>
      <c r="N48" s="37" t="s">
        <v>6</v>
      </c>
      <c r="O48" s="134"/>
      <c r="P48" s="135"/>
    </row>
    <row r="49" spans="1:16" ht="19.5" customHeight="1">
      <c r="A49" s="66" t="s">
        <v>188</v>
      </c>
      <c r="B49" s="106">
        <v>2001</v>
      </c>
      <c r="C49" s="58">
        <v>15.4</v>
      </c>
      <c r="D49" s="34">
        <f aca="true" t="shared" si="15" ref="D49:D54">IF(C49&lt;6.19,0,VLOOKUP(C49,rfut,5,TRUE))</f>
        <v>121</v>
      </c>
      <c r="E49" s="60">
        <v>3.87</v>
      </c>
      <c r="F49" s="34">
        <f aca="true" t="shared" si="16" ref="F49:F54">IF(E49&lt;1.79,0,VLOOKUP(E49,távol,4,TRUE))</f>
        <v>118</v>
      </c>
      <c r="G49" s="67">
        <v>27.21</v>
      </c>
      <c r="H49" s="34">
        <f aca="true" t="shared" si="17" ref="H49:H54">IF(G49&lt;4,0,VLOOKUP(G49,kisl,2,TRUE))</f>
        <v>86</v>
      </c>
      <c r="I49" s="67">
        <v>6.09</v>
      </c>
      <c r="J49" s="43">
        <f aca="true" t="shared" si="18" ref="J49:J54">IF(I49&lt;3,0,VLOOKUP(I49,súly,3,TRUE))</f>
        <v>65</v>
      </c>
      <c r="K49" s="63">
        <v>0.002288425925925926</v>
      </c>
      <c r="L49" s="45">
        <f>IF(K49&lt;leány!$D$2,0,VLOOKUP(K49,hfut,3,TRUE))</f>
        <v>86</v>
      </c>
      <c r="M49" s="31">
        <f aca="true" t="shared" si="19" ref="M49:M54">SUM(D49,F49,H49,L49,J49)</f>
        <v>476</v>
      </c>
      <c r="N49" s="47">
        <f>RANK(M49,Egyéni!$N$3:$N$156,0)</f>
        <v>24</v>
      </c>
      <c r="O49" s="124">
        <f>SUM(M49:M54)-MIN(M49:M54)</f>
        <v>2917</v>
      </c>
      <c r="P49" s="125"/>
    </row>
    <row r="50" spans="1:16" ht="19.5" customHeight="1">
      <c r="A50" s="59" t="s">
        <v>189</v>
      </c>
      <c r="B50" s="106">
        <v>2002</v>
      </c>
      <c r="C50" s="60">
        <v>14.17</v>
      </c>
      <c r="D50" s="30">
        <f t="shared" si="15"/>
        <v>170</v>
      </c>
      <c r="E50" s="60">
        <v>4.15</v>
      </c>
      <c r="F50" s="34">
        <f t="shared" si="16"/>
        <v>136</v>
      </c>
      <c r="G50" s="68">
        <v>46.4</v>
      </c>
      <c r="H50" s="30">
        <f t="shared" si="17"/>
        <v>169</v>
      </c>
      <c r="I50" s="68">
        <v>7.16</v>
      </c>
      <c r="J50" s="45">
        <f t="shared" si="18"/>
        <v>90</v>
      </c>
      <c r="K50" s="64">
        <v>0.0023194444444444443</v>
      </c>
      <c r="L50" s="45">
        <f>IF(K50&lt;leány!$D$2,0,VLOOKUP(K50,hfut,3,TRUE))</f>
        <v>81</v>
      </c>
      <c r="M50" s="31">
        <f t="shared" si="19"/>
        <v>646</v>
      </c>
      <c r="N50" s="48">
        <f>RANK(M50,Egyéni!$N$3:$N$156,0)</f>
        <v>11</v>
      </c>
      <c r="O50" s="126"/>
      <c r="P50" s="127"/>
    </row>
    <row r="51" spans="1:16" ht="19.5" customHeight="1">
      <c r="A51" s="59" t="s">
        <v>190</v>
      </c>
      <c r="B51" s="106">
        <v>2002</v>
      </c>
      <c r="C51" s="60">
        <v>14.86</v>
      </c>
      <c r="D51" s="30">
        <f t="shared" si="15"/>
        <v>141</v>
      </c>
      <c r="E51" s="60">
        <v>4.08</v>
      </c>
      <c r="F51" s="34">
        <f t="shared" si="16"/>
        <v>131</v>
      </c>
      <c r="G51" s="70">
        <v>36.49</v>
      </c>
      <c r="H51" s="30">
        <f t="shared" si="17"/>
        <v>125</v>
      </c>
      <c r="I51" s="70">
        <v>7.43</v>
      </c>
      <c r="J51" s="45">
        <f t="shared" si="18"/>
        <v>96</v>
      </c>
      <c r="K51" s="64">
        <v>0.002448148148148148</v>
      </c>
      <c r="L51" s="45">
        <f>IF(K51&lt;leány!$D$2,0,VLOOKUP(K51,hfut,3,TRUE))</f>
        <v>57</v>
      </c>
      <c r="M51" s="31">
        <f t="shared" si="19"/>
        <v>550</v>
      </c>
      <c r="N51" s="48">
        <f>RANK(M51,Egyéni!$N$3:$N$156,0)</f>
        <v>17</v>
      </c>
      <c r="O51" s="126"/>
      <c r="P51" s="127"/>
    </row>
    <row r="52" spans="1:16" ht="19.5" customHeight="1">
      <c r="A52" s="59" t="s">
        <v>191</v>
      </c>
      <c r="B52" s="106">
        <v>2002</v>
      </c>
      <c r="C52" s="60">
        <v>14.84</v>
      </c>
      <c r="D52" s="30">
        <f t="shared" si="15"/>
        <v>142</v>
      </c>
      <c r="E52" s="60">
        <v>3.73</v>
      </c>
      <c r="F52" s="34">
        <f t="shared" si="16"/>
        <v>109</v>
      </c>
      <c r="G52" s="70">
        <v>43.46</v>
      </c>
      <c r="H52" s="30">
        <f t="shared" si="17"/>
        <v>155</v>
      </c>
      <c r="I52" s="70">
        <v>7.8</v>
      </c>
      <c r="J52" s="45">
        <f t="shared" si="18"/>
        <v>105</v>
      </c>
      <c r="K52" s="64">
        <v>0.0023168981481481482</v>
      </c>
      <c r="L52" s="45">
        <f>IF(K52&lt;leány!$D$2,0,VLOOKUP(K52,hfut,3,TRUE))</f>
        <v>81</v>
      </c>
      <c r="M52" s="31">
        <f t="shared" si="19"/>
        <v>592</v>
      </c>
      <c r="N52" s="48">
        <f>RANK(M52,Egyéni!$N$3:$N$156,0)</f>
        <v>16</v>
      </c>
      <c r="O52" s="126"/>
      <c r="P52" s="127"/>
    </row>
    <row r="53" spans="1:16" ht="19.5" customHeight="1">
      <c r="A53" s="59" t="s">
        <v>192</v>
      </c>
      <c r="B53" s="106">
        <v>2001</v>
      </c>
      <c r="C53" s="60">
        <v>13.02</v>
      </c>
      <c r="D53" s="30">
        <f t="shared" si="15"/>
        <v>220</v>
      </c>
      <c r="E53" s="60">
        <v>4.51</v>
      </c>
      <c r="F53" s="34">
        <f t="shared" si="16"/>
        <v>160</v>
      </c>
      <c r="G53" s="70">
        <v>29.84</v>
      </c>
      <c r="H53" s="30">
        <f t="shared" si="17"/>
        <v>96</v>
      </c>
      <c r="I53" s="70">
        <v>5.76</v>
      </c>
      <c r="J53" s="45">
        <f t="shared" si="18"/>
        <v>58</v>
      </c>
      <c r="K53" s="64">
        <v>0.0021234953703703706</v>
      </c>
      <c r="L53" s="45">
        <f>IF(K53&lt;leány!$D$2,0,VLOOKUP(K53,hfut,3,TRUE))</f>
        <v>119</v>
      </c>
      <c r="M53" s="31">
        <f t="shared" si="19"/>
        <v>653</v>
      </c>
      <c r="N53" s="48">
        <f>RANK(M53,Egyéni!$N$3:$N$156,0)</f>
        <v>9</v>
      </c>
      <c r="O53" s="51"/>
      <c r="P53" s="53"/>
    </row>
    <row r="54" spans="1:16" ht="19.5" customHeight="1" thickBot="1">
      <c r="A54" s="61"/>
      <c r="B54" s="107"/>
      <c r="C54" s="62"/>
      <c r="D54" s="32">
        <f t="shared" si="15"/>
        <v>0</v>
      </c>
      <c r="E54" s="62"/>
      <c r="F54" s="32">
        <f t="shared" si="16"/>
        <v>0</v>
      </c>
      <c r="G54" s="71"/>
      <c r="H54" s="32">
        <f t="shared" si="17"/>
        <v>0</v>
      </c>
      <c r="I54" s="71"/>
      <c r="J54" s="46">
        <f t="shared" si="18"/>
        <v>0</v>
      </c>
      <c r="K54" s="65"/>
      <c r="L54" s="46">
        <f>IF(K54&lt;leány!$D$2,0,VLOOKUP(K54,hfut,3,TRUE))</f>
        <v>0</v>
      </c>
      <c r="M54" s="33">
        <f t="shared" si="19"/>
        <v>0</v>
      </c>
      <c r="N54" s="50">
        <f>RANK(M54,Egyéni!$N$3:$N$156,0)</f>
        <v>27</v>
      </c>
      <c r="O54" s="122"/>
      <c r="P54" s="123"/>
    </row>
    <row r="55" ht="19.5" customHeight="1"/>
    <row r="56" ht="19.5" customHeight="1" thickBot="1"/>
    <row r="57" spans="1:16" ht="19.5" customHeight="1" thickBot="1">
      <c r="A57" s="142" t="s">
        <v>193</v>
      </c>
      <c r="B57" s="143"/>
      <c r="C57" s="143"/>
      <c r="D57" s="143"/>
      <c r="E57" s="143"/>
      <c r="F57" s="143"/>
      <c r="G57" s="143"/>
      <c r="H57" s="143"/>
      <c r="I57" s="143"/>
      <c r="J57" s="143"/>
      <c r="K57" s="143"/>
      <c r="L57" s="143"/>
      <c r="M57" s="143"/>
      <c r="N57" s="144"/>
      <c r="O57" s="132">
        <f>RANK(O59,Csapat!$C$3:P60,0)</f>
        <v>1</v>
      </c>
      <c r="P57" s="133"/>
    </row>
    <row r="58" spans="1:16" ht="19.5" customHeight="1" thickBot="1">
      <c r="A58" s="35" t="s">
        <v>0</v>
      </c>
      <c r="B58" s="36" t="s">
        <v>1</v>
      </c>
      <c r="C58" s="118" t="s">
        <v>174</v>
      </c>
      <c r="D58" s="118"/>
      <c r="E58" s="136" t="s">
        <v>2</v>
      </c>
      <c r="F58" s="136"/>
      <c r="G58" s="136" t="s">
        <v>7</v>
      </c>
      <c r="H58" s="136"/>
      <c r="I58" s="119" t="s">
        <v>175</v>
      </c>
      <c r="J58" s="115"/>
      <c r="K58" s="119" t="s">
        <v>169</v>
      </c>
      <c r="L58" s="115"/>
      <c r="M58" s="36" t="s">
        <v>5</v>
      </c>
      <c r="N58" s="37" t="s">
        <v>6</v>
      </c>
      <c r="O58" s="134"/>
      <c r="P58" s="135"/>
    </row>
    <row r="59" spans="1:16" ht="19.5" customHeight="1">
      <c r="A59" s="109" t="s">
        <v>194</v>
      </c>
      <c r="B59" s="110">
        <v>2002</v>
      </c>
      <c r="C59" s="58">
        <v>13.39</v>
      </c>
      <c r="D59" s="34">
        <f aca="true" t="shared" si="20" ref="D59:D64">IF(C59&lt;6.19,0,VLOOKUP(C59,rfut,5,TRUE))</f>
        <v>203</v>
      </c>
      <c r="E59" s="60">
        <v>4.03</v>
      </c>
      <c r="F59" s="34">
        <f aca="true" t="shared" si="21" ref="F59:F64">IF(E59&lt;1.79,0,VLOOKUP(E59,távol,4,TRUE))</f>
        <v>128</v>
      </c>
      <c r="G59" s="67">
        <v>41.24</v>
      </c>
      <c r="H59" s="34">
        <f aca="true" t="shared" si="22" ref="H59:H64">IF(G59&lt;4,0,VLOOKUP(G59,kisl,2,TRUE))</f>
        <v>145</v>
      </c>
      <c r="I59" s="67">
        <v>5.75</v>
      </c>
      <c r="J59" s="43">
        <f aca="true" t="shared" si="23" ref="J59:J64">IF(I59&lt;3,0,VLOOKUP(I59,súly,3,TRUE))</f>
        <v>58</v>
      </c>
      <c r="K59" s="63">
        <v>0.0021344907407407406</v>
      </c>
      <c r="L59" s="45">
        <f>IF(K59&lt;leány!$D$2,0,VLOOKUP(K59,hfut,3,TRUE))</f>
        <v>117</v>
      </c>
      <c r="M59" s="31">
        <f aca="true" t="shared" si="24" ref="M59:M64">SUM(D59,F59,H59,L59,J59)</f>
        <v>651</v>
      </c>
      <c r="N59" s="47">
        <f>RANK(M59,Egyéni!$N$3:$N$156,0)</f>
        <v>10</v>
      </c>
      <c r="O59" s="124">
        <f>SUM(M59:M64)-MIN(M59:M64)</f>
        <v>3586</v>
      </c>
      <c r="P59" s="125"/>
    </row>
    <row r="60" spans="1:16" ht="19.5" customHeight="1">
      <c r="A60" s="109" t="s">
        <v>195</v>
      </c>
      <c r="B60" s="111">
        <v>2001</v>
      </c>
      <c r="C60" s="60">
        <v>15.04</v>
      </c>
      <c r="D60" s="30">
        <f t="shared" si="20"/>
        <v>135</v>
      </c>
      <c r="E60" s="60">
        <v>4.07</v>
      </c>
      <c r="F60" s="34">
        <f t="shared" si="21"/>
        <v>131</v>
      </c>
      <c r="G60" s="68">
        <v>45.34</v>
      </c>
      <c r="H60" s="30">
        <f t="shared" si="22"/>
        <v>164</v>
      </c>
      <c r="I60" s="68">
        <v>6.74</v>
      </c>
      <c r="J60" s="45">
        <f t="shared" si="23"/>
        <v>80</v>
      </c>
      <c r="K60" s="64">
        <v>0.0022753472222222224</v>
      </c>
      <c r="L60" s="45">
        <f>IF(K60&lt;leány!$D$2,0,VLOOKUP(K60,hfut,3,TRUE))</f>
        <v>89</v>
      </c>
      <c r="M60" s="31">
        <f t="shared" si="24"/>
        <v>599</v>
      </c>
      <c r="N60" s="48">
        <f>RANK(M60,Egyéni!$N$3:$N$156,0)</f>
        <v>14</v>
      </c>
      <c r="O60" s="126"/>
      <c r="P60" s="127"/>
    </row>
    <row r="61" spans="1:16" ht="19.5" customHeight="1">
      <c r="A61" s="109" t="s">
        <v>196</v>
      </c>
      <c r="B61" s="111">
        <v>2002</v>
      </c>
      <c r="C61" s="60">
        <v>13.32</v>
      </c>
      <c r="D61" s="30">
        <f t="shared" si="20"/>
        <v>206</v>
      </c>
      <c r="E61" s="60">
        <v>4.54</v>
      </c>
      <c r="F61" s="34">
        <f t="shared" si="21"/>
        <v>162</v>
      </c>
      <c r="G61" s="70">
        <v>43.49</v>
      </c>
      <c r="H61" s="30">
        <f t="shared" si="22"/>
        <v>155</v>
      </c>
      <c r="I61" s="70">
        <v>7.94</v>
      </c>
      <c r="J61" s="45">
        <f t="shared" si="23"/>
        <v>108</v>
      </c>
      <c r="K61" s="64">
        <v>0.0021442129629629628</v>
      </c>
      <c r="L61" s="45">
        <f>IF(K61&lt;leány!$D$2,0,VLOOKUP(K61,hfut,3,TRUE))</f>
        <v>115</v>
      </c>
      <c r="M61" s="31">
        <f t="shared" si="24"/>
        <v>746</v>
      </c>
      <c r="N61" s="48">
        <f>RANK(M61,Egyéni!$N$3:$N$156,0)</f>
        <v>7</v>
      </c>
      <c r="O61" s="126"/>
      <c r="P61" s="127"/>
    </row>
    <row r="62" spans="1:16" ht="19.5" customHeight="1">
      <c r="A62" s="109" t="s">
        <v>197</v>
      </c>
      <c r="B62" s="111">
        <v>2002</v>
      </c>
      <c r="C62" s="60">
        <v>14.02</v>
      </c>
      <c r="D62" s="30">
        <f t="shared" si="20"/>
        <v>176</v>
      </c>
      <c r="E62" s="60">
        <v>4.62</v>
      </c>
      <c r="F62" s="34">
        <f t="shared" si="21"/>
        <v>168</v>
      </c>
      <c r="G62" s="70">
        <v>43.45</v>
      </c>
      <c r="H62" s="30">
        <f t="shared" si="22"/>
        <v>155</v>
      </c>
      <c r="I62" s="70">
        <v>9.8</v>
      </c>
      <c r="J62" s="45">
        <f t="shared" si="23"/>
        <v>155</v>
      </c>
      <c r="K62" s="64">
        <v>0.002000925925925926</v>
      </c>
      <c r="L62" s="45">
        <f>IF(K62&lt;leány!$D$2,0,VLOOKUP(K62,hfut,3,TRUE))</f>
        <v>144</v>
      </c>
      <c r="M62" s="31">
        <f t="shared" si="24"/>
        <v>798</v>
      </c>
      <c r="N62" s="48">
        <f>RANK(M62,Egyéni!$N$3:$N$156,0)</f>
        <v>5</v>
      </c>
      <c r="O62" s="126"/>
      <c r="P62" s="127"/>
    </row>
    <row r="63" spans="1:16" ht="19.5" customHeight="1">
      <c r="A63" s="109" t="s">
        <v>198</v>
      </c>
      <c r="B63" s="111">
        <v>2002</v>
      </c>
      <c r="C63" s="60">
        <v>13.84</v>
      </c>
      <c r="D63" s="30">
        <f t="shared" si="20"/>
        <v>184</v>
      </c>
      <c r="E63" s="60">
        <v>4.75</v>
      </c>
      <c r="F63" s="34">
        <f t="shared" si="21"/>
        <v>177</v>
      </c>
      <c r="G63" s="70">
        <v>37.34</v>
      </c>
      <c r="H63" s="30">
        <f t="shared" si="22"/>
        <v>128</v>
      </c>
      <c r="I63" s="70">
        <v>7.47</v>
      </c>
      <c r="J63" s="45">
        <f t="shared" si="23"/>
        <v>97</v>
      </c>
      <c r="K63" s="64">
        <v>0.0018806712962962963</v>
      </c>
      <c r="L63" s="45">
        <f>IF(K63&lt;leány!$D$2,0,VLOOKUP(K63,hfut,3,TRUE))</f>
        <v>171</v>
      </c>
      <c r="M63" s="31">
        <f t="shared" si="24"/>
        <v>757</v>
      </c>
      <c r="N63" s="48">
        <f>RANK(M63,Egyéni!$N$3:$N$156,0)</f>
        <v>6</v>
      </c>
      <c r="O63" s="51"/>
      <c r="P63" s="53"/>
    </row>
    <row r="64" spans="1:16" ht="19.5" customHeight="1" thickBot="1">
      <c r="A64" s="112" t="s">
        <v>199</v>
      </c>
      <c r="B64" s="113">
        <v>2002</v>
      </c>
      <c r="C64" s="62">
        <v>14.28</v>
      </c>
      <c r="D64" s="32">
        <f t="shared" si="20"/>
        <v>165</v>
      </c>
      <c r="E64" s="62">
        <v>4.27</v>
      </c>
      <c r="F64" s="32">
        <f t="shared" si="21"/>
        <v>143</v>
      </c>
      <c r="G64" s="71">
        <v>45.85</v>
      </c>
      <c r="H64" s="32">
        <f t="shared" si="22"/>
        <v>167</v>
      </c>
      <c r="I64" s="71">
        <v>5.53</v>
      </c>
      <c r="J64" s="46">
        <f t="shared" si="23"/>
        <v>53</v>
      </c>
      <c r="K64" s="65">
        <v>0.002187384259259259</v>
      </c>
      <c r="L64" s="46">
        <f>IF(K64&lt;leány!$D$2,0,VLOOKUP(K64,hfut,3,TRUE))</f>
        <v>106</v>
      </c>
      <c r="M64" s="33">
        <f t="shared" si="24"/>
        <v>634</v>
      </c>
      <c r="N64" s="50">
        <f>RANK(M64,Egyéni!$N$3:$N$156,0)</f>
        <v>12</v>
      </c>
      <c r="O64" s="122"/>
      <c r="P64" s="123"/>
    </row>
    <row r="65" ht="19.5" customHeight="1"/>
    <row r="66" ht="19.5" customHeight="1" thickBot="1"/>
    <row r="67" spans="1:16" ht="19.5" customHeight="1" thickBot="1">
      <c r="A67" s="137"/>
      <c r="B67" s="138"/>
      <c r="C67" s="138"/>
      <c r="D67" s="138"/>
      <c r="E67" s="138"/>
      <c r="F67" s="138"/>
      <c r="G67" s="138"/>
      <c r="H67" s="138"/>
      <c r="I67" s="138"/>
      <c r="J67" s="138"/>
      <c r="K67" s="138"/>
      <c r="L67" s="138"/>
      <c r="M67" s="138"/>
      <c r="N67" s="139"/>
      <c r="O67" s="132">
        <f>RANK(O69,Csapat!$C$3:P70,0)</f>
        <v>5</v>
      </c>
      <c r="P67" s="133"/>
    </row>
    <row r="68" spans="1:16" ht="19.5" customHeight="1" thickBot="1">
      <c r="A68" s="35" t="s">
        <v>0</v>
      </c>
      <c r="B68" s="36" t="s">
        <v>1</v>
      </c>
      <c r="C68" s="118" t="s">
        <v>174</v>
      </c>
      <c r="D68" s="118"/>
      <c r="E68" s="136" t="s">
        <v>2</v>
      </c>
      <c r="F68" s="136"/>
      <c r="G68" s="136" t="s">
        <v>7</v>
      </c>
      <c r="H68" s="136"/>
      <c r="I68" s="119" t="s">
        <v>175</v>
      </c>
      <c r="J68" s="115"/>
      <c r="K68" s="119" t="s">
        <v>169</v>
      </c>
      <c r="L68" s="115"/>
      <c r="M68" s="36" t="s">
        <v>5</v>
      </c>
      <c r="N68" s="37" t="s">
        <v>6</v>
      </c>
      <c r="O68" s="134"/>
      <c r="P68" s="135"/>
    </row>
    <row r="69" spans="1:16" ht="19.5" customHeight="1">
      <c r="A69" s="66"/>
      <c r="B69" s="106"/>
      <c r="C69" s="58"/>
      <c r="D69" s="34">
        <f aca="true" t="shared" si="25" ref="D69:D74">IF(C69&lt;6.19,0,VLOOKUP(C69,rfut,5,TRUE))</f>
        <v>0</v>
      </c>
      <c r="E69" s="60"/>
      <c r="F69" s="34">
        <f aca="true" t="shared" si="26" ref="F69:F74">IF(E69&lt;1.79,0,VLOOKUP(E69,távol,4,TRUE))</f>
        <v>0</v>
      </c>
      <c r="G69" s="67"/>
      <c r="H69" s="34">
        <f aca="true" t="shared" si="27" ref="H69:H74">IF(G69&lt;4,0,VLOOKUP(G69,kisl,2,TRUE))</f>
        <v>0</v>
      </c>
      <c r="I69" s="67"/>
      <c r="J69" s="43">
        <f aca="true" t="shared" si="28" ref="J69:J74">IF(I69&lt;3,0,VLOOKUP(I69,súly,3,TRUE))</f>
        <v>0</v>
      </c>
      <c r="K69" s="63"/>
      <c r="L69" s="45">
        <f>IF(K69&lt;leány!$D$2,0,VLOOKUP(K69,hfut,3,TRUE))</f>
        <v>0</v>
      </c>
      <c r="M69" s="31">
        <f aca="true" t="shared" si="29" ref="M69:M74">SUM(D69,F69,H69,L69,J69)</f>
        <v>0</v>
      </c>
      <c r="N69" s="47">
        <f>RANK(M69,Egyéni!$N$3:$N$156,0)</f>
        <v>27</v>
      </c>
      <c r="O69" s="124">
        <f>SUM(M69:M74)-MIN(M69:M74)</f>
        <v>0</v>
      </c>
      <c r="P69" s="125"/>
    </row>
    <row r="70" spans="1:16" ht="19.5" customHeight="1">
      <c r="A70" s="59"/>
      <c r="B70" s="106"/>
      <c r="C70" s="60"/>
      <c r="D70" s="30">
        <f t="shared" si="25"/>
        <v>0</v>
      </c>
      <c r="E70" s="60"/>
      <c r="F70" s="34">
        <f t="shared" si="26"/>
        <v>0</v>
      </c>
      <c r="G70" s="68"/>
      <c r="H70" s="30">
        <f t="shared" si="27"/>
        <v>0</v>
      </c>
      <c r="I70" s="68"/>
      <c r="J70" s="45">
        <f t="shared" si="28"/>
        <v>0</v>
      </c>
      <c r="K70" s="64"/>
      <c r="L70" s="45">
        <f>IF(K70&lt;leány!$D$2,0,VLOOKUP(K70,hfut,3,TRUE))</f>
        <v>0</v>
      </c>
      <c r="M70" s="31">
        <f t="shared" si="29"/>
        <v>0</v>
      </c>
      <c r="N70" s="48">
        <f>RANK(M70,Egyéni!$N$3:$N$156,0)</f>
        <v>27</v>
      </c>
      <c r="O70" s="126"/>
      <c r="P70" s="127"/>
    </row>
    <row r="71" spans="1:16" ht="19.5" customHeight="1">
      <c r="A71" s="59"/>
      <c r="B71" s="106"/>
      <c r="C71" s="60"/>
      <c r="D71" s="30">
        <f t="shared" si="25"/>
        <v>0</v>
      </c>
      <c r="E71" s="60"/>
      <c r="F71" s="34">
        <f t="shared" si="26"/>
        <v>0</v>
      </c>
      <c r="G71" s="70"/>
      <c r="H71" s="30">
        <f t="shared" si="27"/>
        <v>0</v>
      </c>
      <c r="I71" s="70"/>
      <c r="J71" s="45">
        <f t="shared" si="28"/>
        <v>0</v>
      </c>
      <c r="K71" s="64"/>
      <c r="L71" s="45">
        <f>IF(K71&lt;leány!$D$2,0,VLOOKUP(K71,hfut,3,TRUE))</f>
        <v>0</v>
      </c>
      <c r="M71" s="31">
        <f t="shared" si="29"/>
        <v>0</v>
      </c>
      <c r="N71" s="48">
        <f>RANK(M71,Egyéni!$N$3:$N$156,0)</f>
        <v>27</v>
      </c>
      <c r="O71" s="126"/>
      <c r="P71" s="127"/>
    </row>
    <row r="72" spans="1:16" ht="19.5" customHeight="1">
      <c r="A72" s="59"/>
      <c r="B72" s="106"/>
      <c r="C72" s="60"/>
      <c r="D72" s="30">
        <f t="shared" si="25"/>
        <v>0</v>
      </c>
      <c r="E72" s="60"/>
      <c r="F72" s="34">
        <f t="shared" si="26"/>
        <v>0</v>
      </c>
      <c r="G72" s="70"/>
      <c r="H72" s="30">
        <f t="shared" si="27"/>
        <v>0</v>
      </c>
      <c r="I72" s="70"/>
      <c r="J72" s="45">
        <f t="shared" si="28"/>
        <v>0</v>
      </c>
      <c r="K72" s="64"/>
      <c r="L72" s="45">
        <f>IF(K72&lt;leány!$D$2,0,VLOOKUP(K72,hfut,3,TRUE))</f>
        <v>0</v>
      </c>
      <c r="M72" s="31">
        <f t="shared" si="29"/>
        <v>0</v>
      </c>
      <c r="N72" s="48">
        <f>RANK(M72,Egyéni!$N$3:$N$156,0)</f>
        <v>27</v>
      </c>
      <c r="O72" s="126"/>
      <c r="P72" s="127"/>
    </row>
    <row r="73" spans="1:16" ht="19.5" customHeight="1">
      <c r="A73" s="59"/>
      <c r="B73" s="106"/>
      <c r="C73" s="60"/>
      <c r="D73" s="30">
        <f t="shared" si="25"/>
        <v>0</v>
      </c>
      <c r="E73" s="60"/>
      <c r="F73" s="34">
        <f t="shared" si="26"/>
        <v>0</v>
      </c>
      <c r="G73" s="70"/>
      <c r="H73" s="30">
        <f t="shared" si="27"/>
        <v>0</v>
      </c>
      <c r="I73" s="70"/>
      <c r="J73" s="45">
        <f t="shared" si="28"/>
        <v>0</v>
      </c>
      <c r="K73" s="64"/>
      <c r="L73" s="45">
        <f>IF(K73&lt;leány!$D$2,0,VLOOKUP(K73,hfut,3,TRUE))</f>
        <v>0</v>
      </c>
      <c r="M73" s="31">
        <f t="shared" si="29"/>
        <v>0</v>
      </c>
      <c r="N73" s="48">
        <f>RANK(M73,Egyéni!$N$3:$N$156,0)</f>
        <v>27</v>
      </c>
      <c r="O73" s="51"/>
      <c r="P73" s="53"/>
    </row>
    <row r="74" spans="1:16" ht="19.5" customHeight="1" thickBot="1">
      <c r="A74" s="61"/>
      <c r="B74" s="107"/>
      <c r="C74" s="62"/>
      <c r="D74" s="32">
        <f t="shared" si="25"/>
        <v>0</v>
      </c>
      <c r="E74" s="62"/>
      <c r="F74" s="32">
        <f t="shared" si="26"/>
        <v>0</v>
      </c>
      <c r="G74" s="71"/>
      <c r="H74" s="32">
        <f t="shared" si="27"/>
        <v>0</v>
      </c>
      <c r="I74" s="71"/>
      <c r="J74" s="46">
        <f t="shared" si="28"/>
        <v>0</v>
      </c>
      <c r="K74" s="65"/>
      <c r="L74" s="46">
        <f>IF(K74&lt;leány!$D$2,0,VLOOKUP(K74,hfut,3,TRUE))</f>
        <v>0</v>
      </c>
      <c r="M74" s="33">
        <f t="shared" si="29"/>
        <v>0</v>
      </c>
      <c r="N74" s="50">
        <f>RANK(M74,Egyéni!$N$3:$N$156,0)</f>
        <v>27</v>
      </c>
      <c r="O74" s="122"/>
      <c r="P74" s="123"/>
    </row>
    <row r="75" ht="19.5" customHeight="1"/>
    <row r="76" ht="19.5" customHeight="1" thickBot="1">
      <c r="T76" s="69"/>
    </row>
    <row r="77" spans="1:16" ht="19.5" customHeight="1" thickBot="1">
      <c r="A77" s="137"/>
      <c r="B77" s="138"/>
      <c r="C77" s="138"/>
      <c r="D77" s="138"/>
      <c r="E77" s="138"/>
      <c r="F77" s="138"/>
      <c r="G77" s="138"/>
      <c r="H77" s="138"/>
      <c r="I77" s="138"/>
      <c r="J77" s="138"/>
      <c r="K77" s="138"/>
      <c r="L77" s="138"/>
      <c r="M77" s="138"/>
      <c r="N77" s="139"/>
      <c r="O77" s="132">
        <f>RANK(O79,Csapat!$C$3:P80,0)</f>
        <v>5</v>
      </c>
      <c r="P77" s="133"/>
    </row>
    <row r="78" spans="1:16" ht="19.5" customHeight="1" thickBot="1">
      <c r="A78" s="35" t="s">
        <v>0</v>
      </c>
      <c r="B78" s="36" t="s">
        <v>1</v>
      </c>
      <c r="C78" s="118" t="s">
        <v>174</v>
      </c>
      <c r="D78" s="118"/>
      <c r="E78" s="136" t="s">
        <v>2</v>
      </c>
      <c r="F78" s="136"/>
      <c r="G78" s="136" t="s">
        <v>7</v>
      </c>
      <c r="H78" s="136"/>
      <c r="I78" s="119" t="s">
        <v>175</v>
      </c>
      <c r="J78" s="115"/>
      <c r="K78" s="119" t="s">
        <v>169</v>
      </c>
      <c r="L78" s="115"/>
      <c r="M78" s="36" t="s">
        <v>5</v>
      </c>
      <c r="N78" s="37" t="s">
        <v>6</v>
      </c>
      <c r="O78" s="134"/>
      <c r="P78" s="135"/>
    </row>
    <row r="79" spans="1:16" ht="19.5" customHeight="1">
      <c r="A79" s="66"/>
      <c r="B79" s="106"/>
      <c r="C79" s="58"/>
      <c r="D79" s="34">
        <f aca="true" t="shared" si="30" ref="D79:D84">IF(C79&lt;6.19,0,VLOOKUP(C79,rfut,5,TRUE))</f>
        <v>0</v>
      </c>
      <c r="E79" s="60"/>
      <c r="F79" s="34">
        <f aca="true" t="shared" si="31" ref="F79:F84">IF(E79&lt;1.79,0,VLOOKUP(E79,távol,4,TRUE))</f>
        <v>0</v>
      </c>
      <c r="G79" s="67"/>
      <c r="H79" s="34">
        <f aca="true" t="shared" si="32" ref="H79:H84">IF(G79&lt;4,0,VLOOKUP(G79,kisl,2,TRUE))</f>
        <v>0</v>
      </c>
      <c r="I79" s="67"/>
      <c r="J79" s="43">
        <f aca="true" t="shared" si="33" ref="J79:J84">IF(I79&lt;3,0,VLOOKUP(I79,súly,3,TRUE))</f>
        <v>0</v>
      </c>
      <c r="K79" s="63"/>
      <c r="L79" s="45">
        <f>IF(K79&lt;leány!$D$2,0,VLOOKUP(K79,hfut,3,TRUE))</f>
        <v>0</v>
      </c>
      <c r="M79" s="31">
        <f aca="true" t="shared" si="34" ref="M79:M84">SUM(D79,F79,H79,L79,J79)</f>
        <v>0</v>
      </c>
      <c r="N79" s="47">
        <f>RANK(M79,Egyéni!$N$3:$N$156,0)</f>
        <v>27</v>
      </c>
      <c r="O79" s="124">
        <f>SUM(M79:M84)-MIN(M79:M84)</f>
        <v>0</v>
      </c>
      <c r="P79" s="125"/>
    </row>
    <row r="80" spans="1:16" ht="19.5" customHeight="1">
      <c r="A80" s="59"/>
      <c r="B80" s="106"/>
      <c r="C80" s="60"/>
      <c r="D80" s="30">
        <f t="shared" si="30"/>
        <v>0</v>
      </c>
      <c r="E80" s="60"/>
      <c r="F80" s="34">
        <f t="shared" si="31"/>
        <v>0</v>
      </c>
      <c r="G80" s="68"/>
      <c r="H80" s="30">
        <f t="shared" si="32"/>
        <v>0</v>
      </c>
      <c r="I80" s="68"/>
      <c r="J80" s="45">
        <f t="shared" si="33"/>
        <v>0</v>
      </c>
      <c r="K80" s="64"/>
      <c r="L80" s="45">
        <f>IF(K80&lt;leány!$D$2,0,VLOOKUP(K80,hfut,3,TRUE))</f>
        <v>0</v>
      </c>
      <c r="M80" s="31">
        <f t="shared" si="34"/>
        <v>0</v>
      </c>
      <c r="N80" s="48">
        <f>RANK(M80,Egyéni!$N$3:$N$156,0)</f>
        <v>27</v>
      </c>
      <c r="O80" s="126"/>
      <c r="P80" s="127"/>
    </row>
    <row r="81" spans="1:16" ht="19.5" customHeight="1">
      <c r="A81" s="59"/>
      <c r="B81" s="106"/>
      <c r="C81" s="60"/>
      <c r="D81" s="30">
        <f t="shared" si="30"/>
        <v>0</v>
      </c>
      <c r="E81" s="60"/>
      <c r="F81" s="34">
        <f t="shared" si="31"/>
        <v>0</v>
      </c>
      <c r="G81" s="70"/>
      <c r="H81" s="30">
        <f t="shared" si="32"/>
        <v>0</v>
      </c>
      <c r="I81" s="70"/>
      <c r="J81" s="45">
        <f t="shared" si="33"/>
        <v>0</v>
      </c>
      <c r="K81" s="64"/>
      <c r="L81" s="45">
        <f>IF(K81&lt;leány!$D$2,0,VLOOKUP(K81,hfut,3,TRUE))</f>
        <v>0</v>
      </c>
      <c r="M81" s="31">
        <f t="shared" si="34"/>
        <v>0</v>
      </c>
      <c r="N81" s="48">
        <f>RANK(M81,Egyéni!$N$3:$N$156,0)</f>
        <v>27</v>
      </c>
      <c r="O81" s="126"/>
      <c r="P81" s="127"/>
    </row>
    <row r="82" spans="1:16" ht="19.5" customHeight="1">
      <c r="A82" s="59"/>
      <c r="B82" s="106"/>
      <c r="C82" s="60"/>
      <c r="D82" s="30">
        <f t="shared" si="30"/>
        <v>0</v>
      </c>
      <c r="E82" s="60"/>
      <c r="F82" s="34">
        <f t="shared" si="31"/>
        <v>0</v>
      </c>
      <c r="G82" s="70"/>
      <c r="H82" s="30">
        <f t="shared" si="32"/>
        <v>0</v>
      </c>
      <c r="I82" s="70"/>
      <c r="J82" s="45">
        <f t="shared" si="33"/>
        <v>0</v>
      </c>
      <c r="K82" s="64"/>
      <c r="L82" s="45">
        <f>IF(K82&lt;leány!$D$2,0,VLOOKUP(K82,hfut,3,TRUE))</f>
        <v>0</v>
      </c>
      <c r="M82" s="31">
        <f t="shared" si="34"/>
        <v>0</v>
      </c>
      <c r="N82" s="48">
        <f>RANK(M82,Egyéni!$N$3:$N$156,0)</f>
        <v>27</v>
      </c>
      <c r="O82" s="126"/>
      <c r="P82" s="127"/>
    </row>
    <row r="83" spans="1:16" ht="19.5" customHeight="1">
      <c r="A83" s="59"/>
      <c r="B83" s="106"/>
      <c r="C83" s="60"/>
      <c r="D83" s="30">
        <f t="shared" si="30"/>
        <v>0</v>
      </c>
      <c r="E83" s="60"/>
      <c r="F83" s="34">
        <f t="shared" si="31"/>
        <v>0</v>
      </c>
      <c r="G83" s="70"/>
      <c r="H83" s="30">
        <f t="shared" si="32"/>
        <v>0</v>
      </c>
      <c r="I83" s="70"/>
      <c r="J83" s="45">
        <f t="shared" si="33"/>
        <v>0</v>
      </c>
      <c r="K83" s="64"/>
      <c r="L83" s="45">
        <f>IF(K83&lt;leány!$D$2,0,VLOOKUP(K83,hfut,3,TRUE))</f>
        <v>0</v>
      </c>
      <c r="M83" s="31">
        <f t="shared" si="34"/>
        <v>0</v>
      </c>
      <c r="N83" s="48">
        <f>RANK(M83,Egyéni!$N$3:$N$156,0)</f>
        <v>27</v>
      </c>
      <c r="O83" s="51"/>
      <c r="P83" s="53"/>
    </row>
    <row r="84" spans="1:16" ht="19.5" customHeight="1" thickBot="1">
      <c r="A84" s="61"/>
      <c r="B84" s="107"/>
      <c r="C84" s="62"/>
      <c r="D84" s="32">
        <f t="shared" si="30"/>
        <v>0</v>
      </c>
      <c r="E84" s="62"/>
      <c r="F84" s="32">
        <f t="shared" si="31"/>
        <v>0</v>
      </c>
      <c r="G84" s="71"/>
      <c r="H84" s="32">
        <f t="shared" si="32"/>
        <v>0</v>
      </c>
      <c r="I84" s="71"/>
      <c r="J84" s="46">
        <f t="shared" si="33"/>
        <v>0</v>
      </c>
      <c r="K84" s="65"/>
      <c r="L84" s="46">
        <f>IF(K84&lt;leány!$D$2,0,VLOOKUP(K84,hfut,3,TRUE))</f>
        <v>0</v>
      </c>
      <c r="M84" s="33">
        <f t="shared" si="34"/>
        <v>0</v>
      </c>
      <c r="N84" s="50">
        <f>RANK(M84,Egyéni!$N$3:$N$156,0)</f>
        <v>27</v>
      </c>
      <c r="O84" s="122"/>
      <c r="P84" s="123"/>
    </row>
    <row r="85" ht="19.5" customHeight="1"/>
    <row r="86" ht="19.5" customHeight="1" thickBot="1"/>
    <row r="87" spans="1:16" ht="19.5" customHeight="1" thickBot="1">
      <c r="A87" s="137"/>
      <c r="B87" s="138"/>
      <c r="C87" s="138"/>
      <c r="D87" s="138"/>
      <c r="E87" s="138"/>
      <c r="F87" s="138"/>
      <c r="G87" s="138"/>
      <c r="H87" s="138"/>
      <c r="I87" s="138"/>
      <c r="J87" s="138"/>
      <c r="K87" s="138"/>
      <c r="L87" s="138"/>
      <c r="M87" s="138"/>
      <c r="N87" s="139"/>
      <c r="O87" s="132">
        <f>RANK(O89,Csapat!$C$3:P90,0)</f>
        <v>5</v>
      </c>
      <c r="P87" s="133"/>
    </row>
    <row r="88" spans="1:16" ht="19.5" customHeight="1" thickBot="1">
      <c r="A88" s="35" t="s">
        <v>0</v>
      </c>
      <c r="B88" s="36" t="s">
        <v>1</v>
      </c>
      <c r="C88" s="118" t="s">
        <v>174</v>
      </c>
      <c r="D88" s="118"/>
      <c r="E88" s="136" t="s">
        <v>2</v>
      </c>
      <c r="F88" s="136"/>
      <c r="G88" s="136" t="s">
        <v>7</v>
      </c>
      <c r="H88" s="136"/>
      <c r="I88" s="119" t="s">
        <v>175</v>
      </c>
      <c r="J88" s="115"/>
      <c r="K88" s="119" t="s">
        <v>169</v>
      </c>
      <c r="L88" s="115"/>
      <c r="M88" s="36" t="s">
        <v>5</v>
      </c>
      <c r="N88" s="37" t="s">
        <v>6</v>
      </c>
      <c r="O88" s="134"/>
      <c r="P88" s="135"/>
    </row>
    <row r="89" spans="1:16" ht="19.5" customHeight="1">
      <c r="A89" s="66"/>
      <c r="B89" s="106"/>
      <c r="C89" s="58"/>
      <c r="D89" s="34">
        <f aca="true" t="shared" si="35" ref="D89:D94">IF(C89&lt;6.19,0,VLOOKUP(C89,rfut,5,TRUE))</f>
        <v>0</v>
      </c>
      <c r="E89" s="60"/>
      <c r="F89" s="34">
        <f aca="true" t="shared" si="36" ref="F89:F94">IF(E89&lt;1.79,0,VLOOKUP(E89,távol,4,TRUE))</f>
        <v>0</v>
      </c>
      <c r="G89" s="67"/>
      <c r="H89" s="34">
        <f aca="true" t="shared" si="37" ref="H89:H94">IF(G89&lt;4,0,VLOOKUP(G89,kisl,2,TRUE))</f>
        <v>0</v>
      </c>
      <c r="I89" s="67"/>
      <c r="J89" s="43">
        <f aca="true" t="shared" si="38" ref="J89:J94">IF(I89&lt;3,0,VLOOKUP(I89,súly,3,TRUE))</f>
        <v>0</v>
      </c>
      <c r="K89" s="63"/>
      <c r="L89" s="45">
        <f>IF(K89&lt;leány!$D$2,0,VLOOKUP(K89,hfut,3,TRUE))</f>
        <v>0</v>
      </c>
      <c r="M89" s="31">
        <f aca="true" t="shared" si="39" ref="M89:M94">SUM(D89,F89,H89,L89,J89)</f>
        <v>0</v>
      </c>
      <c r="N89" s="47">
        <f>RANK(M89,Egyéni!$N$3:$N$156,0)</f>
        <v>27</v>
      </c>
      <c r="O89" s="124">
        <f>SUM(M89:M94)-MIN(M89:M94)</f>
        <v>0</v>
      </c>
      <c r="P89" s="125"/>
    </row>
    <row r="90" spans="1:16" ht="19.5" customHeight="1">
      <c r="A90" s="59"/>
      <c r="B90" s="106"/>
      <c r="C90" s="60"/>
      <c r="D90" s="30">
        <f t="shared" si="35"/>
        <v>0</v>
      </c>
      <c r="E90" s="60"/>
      <c r="F90" s="34">
        <f t="shared" si="36"/>
        <v>0</v>
      </c>
      <c r="G90" s="68"/>
      <c r="H90" s="30">
        <f t="shared" si="37"/>
        <v>0</v>
      </c>
      <c r="I90" s="68"/>
      <c r="J90" s="45">
        <f t="shared" si="38"/>
        <v>0</v>
      </c>
      <c r="K90" s="64"/>
      <c r="L90" s="45">
        <f>IF(K90&lt;leány!$D$2,0,VLOOKUP(K90,hfut,3,TRUE))</f>
        <v>0</v>
      </c>
      <c r="M90" s="31">
        <f t="shared" si="39"/>
        <v>0</v>
      </c>
      <c r="N90" s="48">
        <f>RANK(M90,Egyéni!$N$3:$N$156,0)</f>
        <v>27</v>
      </c>
      <c r="O90" s="126"/>
      <c r="P90" s="127"/>
    </row>
    <row r="91" spans="1:16" ht="19.5" customHeight="1">
      <c r="A91" s="59"/>
      <c r="B91" s="106"/>
      <c r="C91" s="60"/>
      <c r="D91" s="30">
        <f t="shared" si="35"/>
        <v>0</v>
      </c>
      <c r="E91" s="60"/>
      <c r="F91" s="34">
        <f t="shared" si="36"/>
        <v>0</v>
      </c>
      <c r="G91" s="70"/>
      <c r="H91" s="30">
        <f t="shared" si="37"/>
        <v>0</v>
      </c>
      <c r="I91" s="70"/>
      <c r="J91" s="45">
        <f t="shared" si="38"/>
        <v>0</v>
      </c>
      <c r="K91" s="64"/>
      <c r="L91" s="45">
        <f>IF(K91&lt;leány!$D$2,0,VLOOKUP(K91,hfut,3,TRUE))</f>
        <v>0</v>
      </c>
      <c r="M91" s="31">
        <f t="shared" si="39"/>
        <v>0</v>
      </c>
      <c r="N91" s="48">
        <f>RANK(M91,Egyéni!$N$3:$N$156,0)</f>
        <v>27</v>
      </c>
      <c r="O91" s="126"/>
      <c r="P91" s="127"/>
    </row>
    <row r="92" spans="1:16" ht="19.5" customHeight="1">
      <c r="A92" s="59"/>
      <c r="B92" s="106"/>
      <c r="C92" s="60"/>
      <c r="D92" s="30">
        <f t="shared" si="35"/>
        <v>0</v>
      </c>
      <c r="E92" s="60"/>
      <c r="F92" s="34">
        <f t="shared" si="36"/>
        <v>0</v>
      </c>
      <c r="G92" s="70"/>
      <c r="H92" s="30">
        <f t="shared" si="37"/>
        <v>0</v>
      </c>
      <c r="I92" s="70"/>
      <c r="J92" s="45">
        <f t="shared" si="38"/>
        <v>0</v>
      </c>
      <c r="K92" s="64"/>
      <c r="L92" s="45">
        <f>IF(K92&lt;leány!$D$2,0,VLOOKUP(K92,hfut,3,TRUE))</f>
        <v>0</v>
      </c>
      <c r="M92" s="31">
        <f t="shared" si="39"/>
        <v>0</v>
      </c>
      <c r="N92" s="48">
        <f>RANK(M92,Egyéni!$N$3:$N$156,0)</f>
        <v>27</v>
      </c>
      <c r="O92" s="126"/>
      <c r="P92" s="127"/>
    </row>
    <row r="93" spans="1:16" ht="19.5" customHeight="1">
      <c r="A93" s="59"/>
      <c r="B93" s="106"/>
      <c r="C93" s="60"/>
      <c r="D93" s="30">
        <f t="shared" si="35"/>
        <v>0</v>
      </c>
      <c r="E93" s="60"/>
      <c r="F93" s="34">
        <f t="shared" si="36"/>
        <v>0</v>
      </c>
      <c r="G93" s="70"/>
      <c r="H93" s="30">
        <f t="shared" si="37"/>
        <v>0</v>
      </c>
      <c r="I93" s="70"/>
      <c r="J93" s="45">
        <f t="shared" si="38"/>
        <v>0</v>
      </c>
      <c r="K93" s="64"/>
      <c r="L93" s="45">
        <f>IF(K93&lt;leány!$D$2,0,VLOOKUP(K93,hfut,3,TRUE))</f>
        <v>0</v>
      </c>
      <c r="M93" s="31">
        <f t="shared" si="39"/>
        <v>0</v>
      </c>
      <c r="N93" s="48">
        <f>RANK(M93,Egyéni!$N$3:$N$156,0)</f>
        <v>27</v>
      </c>
      <c r="O93" s="51"/>
      <c r="P93" s="53"/>
    </row>
    <row r="94" spans="1:16" ht="19.5" customHeight="1" thickBot="1">
      <c r="A94" s="61"/>
      <c r="B94" s="107"/>
      <c r="C94" s="62"/>
      <c r="D94" s="32">
        <f t="shared" si="35"/>
        <v>0</v>
      </c>
      <c r="E94" s="62"/>
      <c r="F94" s="32">
        <f t="shared" si="36"/>
        <v>0</v>
      </c>
      <c r="G94" s="71"/>
      <c r="H94" s="32">
        <f t="shared" si="37"/>
        <v>0</v>
      </c>
      <c r="I94" s="71"/>
      <c r="J94" s="46">
        <f t="shared" si="38"/>
        <v>0</v>
      </c>
      <c r="K94" s="65"/>
      <c r="L94" s="46">
        <f>IF(K94&lt;leány!$D$2,0,VLOOKUP(K94,hfut,3,TRUE))</f>
        <v>0</v>
      </c>
      <c r="M94" s="33">
        <f t="shared" si="39"/>
        <v>0</v>
      </c>
      <c r="N94" s="50">
        <f>RANK(M94,Egyéni!$N$3:$N$156,0)</f>
        <v>27</v>
      </c>
      <c r="O94" s="122"/>
      <c r="P94" s="123"/>
    </row>
    <row r="95" ht="19.5" customHeight="1"/>
    <row r="96" ht="19.5" customHeight="1" thickBot="1"/>
    <row r="97" spans="1:16" ht="19.5" customHeight="1" thickBot="1">
      <c r="A97" s="137"/>
      <c r="B97" s="138"/>
      <c r="C97" s="138"/>
      <c r="D97" s="138"/>
      <c r="E97" s="138"/>
      <c r="F97" s="138"/>
      <c r="G97" s="138"/>
      <c r="H97" s="138"/>
      <c r="I97" s="138"/>
      <c r="J97" s="138"/>
      <c r="K97" s="138"/>
      <c r="L97" s="138"/>
      <c r="M97" s="138"/>
      <c r="N97" s="139"/>
      <c r="O97" s="132">
        <f>RANK(O99,Csapat!$C$3:P100,0)</f>
        <v>5</v>
      </c>
      <c r="P97" s="133"/>
    </row>
    <row r="98" spans="1:16" ht="19.5" customHeight="1" thickBot="1">
      <c r="A98" s="35" t="s">
        <v>0</v>
      </c>
      <c r="B98" s="36" t="s">
        <v>1</v>
      </c>
      <c r="C98" s="118" t="s">
        <v>174</v>
      </c>
      <c r="D98" s="118"/>
      <c r="E98" s="136" t="s">
        <v>2</v>
      </c>
      <c r="F98" s="136"/>
      <c r="G98" s="136" t="s">
        <v>7</v>
      </c>
      <c r="H98" s="136"/>
      <c r="I98" s="119" t="s">
        <v>175</v>
      </c>
      <c r="J98" s="115"/>
      <c r="K98" s="119" t="s">
        <v>169</v>
      </c>
      <c r="L98" s="115"/>
      <c r="M98" s="36" t="s">
        <v>5</v>
      </c>
      <c r="N98" s="37" t="s">
        <v>6</v>
      </c>
      <c r="O98" s="134"/>
      <c r="P98" s="135"/>
    </row>
    <row r="99" spans="1:16" ht="19.5" customHeight="1">
      <c r="A99" s="66"/>
      <c r="B99" s="106"/>
      <c r="C99" s="58"/>
      <c r="D99" s="34">
        <f aca="true" t="shared" si="40" ref="D99:D104">IF(C99&lt;6.19,0,VLOOKUP(C99,rfut,5,TRUE))</f>
        <v>0</v>
      </c>
      <c r="E99" s="60"/>
      <c r="F99" s="34">
        <f aca="true" t="shared" si="41" ref="F99:F104">IF(E99&lt;1.79,0,VLOOKUP(E99,távol,4,TRUE))</f>
        <v>0</v>
      </c>
      <c r="G99" s="67"/>
      <c r="H99" s="34">
        <f aca="true" t="shared" si="42" ref="H99:H104">IF(G99&lt;4,0,VLOOKUP(G99,kisl,2,TRUE))</f>
        <v>0</v>
      </c>
      <c r="I99" s="67"/>
      <c r="J99" s="43">
        <f aca="true" t="shared" si="43" ref="J99:J104">IF(I99&lt;3,0,VLOOKUP(I99,súly,3,TRUE))</f>
        <v>0</v>
      </c>
      <c r="K99" s="63"/>
      <c r="L99" s="45">
        <f>IF(K99&lt;leány!$D$2,0,VLOOKUP(K99,hfut,3,TRUE))</f>
        <v>0</v>
      </c>
      <c r="M99" s="31">
        <f aca="true" t="shared" si="44" ref="M99:M104">SUM(D99,F99,H99,L99,J99)</f>
        <v>0</v>
      </c>
      <c r="N99" s="47">
        <f>RANK(M99,Egyéni!$N$3:$N$156,0)</f>
        <v>27</v>
      </c>
      <c r="O99" s="124">
        <f>SUM(M99:M104)-MIN(M99:M104)</f>
        <v>0</v>
      </c>
      <c r="P99" s="125"/>
    </row>
    <row r="100" spans="1:16" ht="19.5" customHeight="1">
      <c r="A100" s="59"/>
      <c r="B100" s="106"/>
      <c r="C100" s="60"/>
      <c r="D100" s="30">
        <f t="shared" si="40"/>
        <v>0</v>
      </c>
      <c r="E100" s="60"/>
      <c r="F100" s="34">
        <f t="shared" si="41"/>
        <v>0</v>
      </c>
      <c r="G100" s="68"/>
      <c r="H100" s="30">
        <f t="shared" si="42"/>
        <v>0</v>
      </c>
      <c r="I100" s="68"/>
      <c r="J100" s="45">
        <f t="shared" si="43"/>
        <v>0</v>
      </c>
      <c r="K100" s="64"/>
      <c r="L100" s="45">
        <f>IF(K100&lt;leány!$D$2,0,VLOOKUP(K100,hfut,3,TRUE))</f>
        <v>0</v>
      </c>
      <c r="M100" s="31">
        <f t="shared" si="44"/>
        <v>0</v>
      </c>
      <c r="N100" s="48">
        <f>RANK(M100,Egyéni!$N$3:$N$156,0)</f>
        <v>27</v>
      </c>
      <c r="O100" s="126"/>
      <c r="P100" s="127"/>
    </row>
    <row r="101" spans="1:16" ht="19.5" customHeight="1">
      <c r="A101" s="59"/>
      <c r="B101" s="106"/>
      <c r="C101" s="60"/>
      <c r="D101" s="30">
        <f t="shared" si="40"/>
        <v>0</v>
      </c>
      <c r="E101" s="60"/>
      <c r="F101" s="34">
        <f t="shared" si="41"/>
        <v>0</v>
      </c>
      <c r="G101" s="70"/>
      <c r="H101" s="30">
        <f t="shared" si="42"/>
        <v>0</v>
      </c>
      <c r="I101" s="70"/>
      <c r="J101" s="45">
        <f t="shared" si="43"/>
        <v>0</v>
      </c>
      <c r="K101" s="64"/>
      <c r="L101" s="45">
        <f>IF(K101&lt;leány!$D$2,0,VLOOKUP(K101,hfut,3,TRUE))</f>
        <v>0</v>
      </c>
      <c r="M101" s="31">
        <f t="shared" si="44"/>
        <v>0</v>
      </c>
      <c r="N101" s="48">
        <f>RANK(M101,Egyéni!$N$3:$N$156,0)</f>
        <v>27</v>
      </c>
      <c r="O101" s="126"/>
      <c r="P101" s="127"/>
    </row>
    <row r="102" spans="1:16" ht="19.5" customHeight="1">
      <c r="A102" s="59"/>
      <c r="B102" s="106"/>
      <c r="C102" s="60"/>
      <c r="D102" s="30">
        <f t="shared" si="40"/>
        <v>0</v>
      </c>
      <c r="E102" s="60"/>
      <c r="F102" s="34">
        <f t="shared" si="41"/>
        <v>0</v>
      </c>
      <c r="G102" s="70"/>
      <c r="H102" s="30">
        <f t="shared" si="42"/>
        <v>0</v>
      </c>
      <c r="I102" s="70"/>
      <c r="J102" s="45">
        <f t="shared" si="43"/>
        <v>0</v>
      </c>
      <c r="K102" s="64"/>
      <c r="L102" s="45">
        <f>IF(K102&lt;leány!$D$2,0,VLOOKUP(K102,hfut,3,TRUE))</f>
        <v>0</v>
      </c>
      <c r="M102" s="31">
        <f t="shared" si="44"/>
        <v>0</v>
      </c>
      <c r="N102" s="48">
        <f>RANK(M102,Egyéni!$N$3:$N$156,0)</f>
        <v>27</v>
      </c>
      <c r="O102" s="126"/>
      <c r="P102" s="127"/>
    </row>
    <row r="103" spans="1:16" ht="19.5" customHeight="1">
      <c r="A103" s="59"/>
      <c r="B103" s="106"/>
      <c r="C103" s="60"/>
      <c r="D103" s="30">
        <f t="shared" si="40"/>
        <v>0</v>
      </c>
      <c r="E103" s="60"/>
      <c r="F103" s="34">
        <f t="shared" si="41"/>
        <v>0</v>
      </c>
      <c r="G103" s="70"/>
      <c r="H103" s="30">
        <f t="shared" si="42"/>
        <v>0</v>
      </c>
      <c r="I103" s="70"/>
      <c r="J103" s="45">
        <f t="shared" si="43"/>
        <v>0</v>
      </c>
      <c r="K103" s="64"/>
      <c r="L103" s="45">
        <f>IF(K103&lt;leány!$D$2,0,VLOOKUP(K103,hfut,3,TRUE))</f>
        <v>0</v>
      </c>
      <c r="M103" s="31">
        <f t="shared" si="44"/>
        <v>0</v>
      </c>
      <c r="N103" s="48">
        <f>RANK(M103,Egyéni!$N$3:$N$156,0)</f>
        <v>27</v>
      </c>
      <c r="O103" s="51"/>
      <c r="P103" s="53"/>
    </row>
    <row r="104" spans="1:16" ht="19.5" customHeight="1" thickBot="1">
      <c r="A104" s="61"/>
      <c r="B104" s="107"/>
      <c r="C104" s="62"/>
      <c r="D104" s="32">
        <f t="shared" si="40"/>
        <v>0</v>
      </c>
      <c r="E104" s="62"/>
      <c r="F104" s="32">
        <f t="shared" si="41"/>
        <v>0</v>
      </c>
      <c r="G104" s="71"/>
      <c r="H104" s="32">
        <f t="shared" si="42"/>
        <v>0</v>
      </c>
      <c r="I104" s="71"/>
      <c r="J104" s="46">
        <f t="shared" si="43"/>
        <v>0</v>
      </c>
      <c r="K104" s="65"/>
      <c r="L104" s="46">
        <f>IF(K104&lt;leány!$D$2,0,VLOOKUP(K104,hfut,3,TRUE))</f>
        <v>0</v>
      </c>
      <c r="M104" s="33">
        <f t="shared" si="44"/>
        <v>0</v>
      </c>
      <c r="N104" s="50">
        <f>RANK(M104,Egyéni!$N$3:$N$156,0)</f>
        <v>27</v>
      </c>
      <c r="O104" s="122"/>
      <c r="P104" s="123"/>
    </row>
    <row r="105" ht="19.5" customHeight="1"/>
    <row r="106" ht="19.5" customHeight="1" thickBot="1"/>
    <row r="107" spans="1:16" ht="19.5" customHeight="1" thickBot="1">
      <c r="A107" s="137"/>
      <c r="B107" s="138"/>
      <c r="C107" s="138"/>
      <c r="D107" s="138"/>
      <c r="E107" s="138"/>
      <c r="F107" s="138"/>
      <c r="G107" s="138"/>
      <c r="H107" s="138"/>
      <c r="I107" s="138"/>
      <c r="J107" s="138"/>
      <c r="K107" s="138"/>
      <c r="L107" s="138"/>
      <c r="M107" s="138"/>
      <c r="N107" s="139"/>
      <c r="O107" s="132">
        <f>RANK(O109,Csapat!$C$3:P110,0)</f>
        <v>5</v>
      </c>
      <c r="P107" s="133"/>
    </row>
    <row r="108" spans="1:16" ht="19.5" customHeight="1" thickBot="1">
      <c r="A108" s="35" t="s">
        <v>0</v>
      </c>
      <c r="B108" s="36" t="s">
        <v>1</v>
      </c>
      <c r="C108" s="118" t="s">
        <v>174</v>
      </c>
      <c r="D108" s="118"/>
      <c r="E108" s="136" t="s">
        <v>2</v>
      </c>
      <c r="F108" s="136"/>
      <c r="G108" s="136" t="s">
        <v>7</v>
      </c>
      <c r="H108" s="136"/>
      <c r="I108" s="119" t="s">
        <v>175</v>
      </c>
      <c r="J108" s="115"/>
      <c r="K108" s="119" t="s">
        <v>169</v>
      </c>
      <c r="L108" s="115"/>
      <c r="M108" s="36" t="s">
        <v>5</v>
      </c>
      <c r="N108" s="37" t="s">
        <v>6</v>
      </c>
      <c r="O108" s="134"/>
      <c r="P108" s="135"/>
    </row>
    <row r="109" spans="1:16" ht="19.5" customHeight="1">
      <c r="A109" s="66"/>
      <c r="B109" s="106"/>
      <c r="C109" s="58"/>
      <c r="D109" s="34">
        <f aca="true" t="shared" si="45" ref="D109:D114">IF(C109&lt;6.19,0,VLOOKUP(C109,rfut,5,TRUE))</f>
        <v>0</v>
      </c>
      <c r="E109" s="60"/>
      <c r="F109" s="34">
        <f aca="true" t="shared" si="46" ref="F109:F114">IF(E109&lt;1.79,0,VLOOKUP(E109,távol,4,TRUE))</f>
        <v>0</v>
      </c>
      <c r="G109" s="67"/>
      <c r="H109" s="34">
        <f aca="true" t="shared" si="47" ref="H109:H114">IF(G109&lt;4,0,VLOOKUP(G109,kisl,2,TRUE))</f>
        <v>0</v>
      </c>
      <c r="I109" s="67"/>
      <c r="J109" s="43">
        <f aca="true" t="shared" si="48" ref="J109:J114">IF(I109&lt;3,0,VLOOKUP(I109,súly,3,TRUE))</f>
        <v>0</v>
      </c>
      <c r="K109" s="63"/>
      <c r="L109" s="45">
        <f>IF(K109&lt;leány!$D$2,0,VLOOKUP(K109,hfut,3,TRUE))</f>
        <v>0</v>
      </c>
      <c r="M109" s="31">
        <f aca="true" t="shared" si="49" ref="M109:M114">SUM(D109,F109,H109,L109,J109)</f>
        <v>0</v>
      </c>
      <c r="N109" s="47">
        <f>RANK(M109,Egyéni!$N$3:$N$156,0)</f>
        <v>27</v>
      </c>
      <c r="O109" s="124">
        <f>SUM(M109:M114)-MIN(M109:M114)</f>
        <v>0</v>
      </c>
      <c r="P109" s="125"/>
    </row>
    <row r="110" spans="1:16" ht="19.5" customHeight="1">
      <c r="A110" s="59"/>
      <c r="B110" s="106"/>
      <c r="C110" s="60"/>
      <c r="D110" s="30">
        <f t="shared" si="45"/>
        <v>0</v>
      </c>
      <c r="E110" s="60"/>
      <c r="F110" s="34">
        <f t="shared" si="46"/>
        <v>0</v>
      </c>
      <c r="G110" s="68"/>
      <c r="H110" s="30">
        <f t="shared" si="47"/>
        <v>0</v>
      </c>
      <c r="I110" s="68"/>
      <c r="J110" s="45">
        <f t="shared" si="48"/>
        <v>0</v>
      </c>
      <c r="K110" s="64"/>
      <c r="L110" s="45">
        <f>IF(K110&lt;leány!$D$2,0,VLOOKUP(K110,hfut,3,TRUE))</f>
        <v>0</v>
      </c>
      <c r="M110" s="31">
        <f t="shared" si="49"/>
        <v>0</v>
      </c>
      <c r="N110" s="48">
        <f>RANK(M110,Egyéni!$N$3:$N$156,0)</f>
        <v>27</v>
      </c>
      <c r="O110" s="126"/>
      <c r="P110" s="127"/>
    </row>
    <row r="111" spans="1:16" ht="19.5" customHeight="1">
      <c r="A111" s="59"/>
      <c r="B111" s="106"/>
      <c r="C111" s="60"/>
      <c r="D111" s="30">
        <f t="shared" si="45"/>
        <v>0</v>
      </c>
      <c r="E111" s="60"/>
      <c r="F111" s="34">
        <f t="shared" si="46"/>
        <v>0</v>
      </c>
      <c r="G111" s="70"/>
      <c r="H111" s="30">
        <f t="shared" si="47"/>
        <v>0</v>
      </c>
      <c r="I111" s="70"/>
      <c r="J111" s="45">
        <f t="shared" si="48"/>
        <v>0</v>
      </c>
      <c r="K111" s="64"/>
      <c r="L111" s="45">
        <f>IF(K111&lt;leány!$D$2,0,VLOOKUP(K111,hfut,3,TRUE))</f>
        <v>0</v>
      </c>
      <c r="M111" s="31">
        <f t="shared" si="49"/>
        <v>0</v>
      </c>
      <c r="N111" s="48">
        <f>RANK(M111,Egyéni!$N$3:$N$156,0)</f>
        <v>27</v>
      </c>
      <c r="O111" s="126"/>
      <c r="P111" s="127"/>
    </row>
    <row r="112" spans="1:16" ht="19.5" customHeight="1">
      <c r="A112" s="59"/>
      <c r="B112" s="106"/>
      <c r="C112" s="60"/>
      <c r="D112" s="30">
        <f t="shared" si="45"/>
        <v>0</v>
      </c>
      <c r="E112" s="60"/>
      <c r="F112" s="34">
        <f t="shared" si="46"/>
        <v>0</v>
      </c>
      <c r="G112" s="70"/>
      <c r="H112" s="30">
        <f t="shared" si="47"/>
        <v>0</v>
      </c>
      <c r="I112" s="70"/>
      <c r="J112" s="45">
        <f t="shared" si="48"/>
        <v>0</v>
      </c>
      <c r="K112" s="64"/>
      <c r="L112" s="45">
        <f>IF(K112&lt;leány!$D$2,0,VLOOKUP(K112,hfut,3,TRUE))</f>
        <v>0</v>
      </c>
      <c r="M112" s="31">
        <f t="shared" si="49"/>
        <v>0</v>
      </c>
      <c r="N112" s="48">
        <f>RANK(M112,Egyéni!$N$3:$N$156,0)</f>
        <v>27</v>
      </c>
      <c r="O112" s="126"/>
      <c r="P112" s="127"/>
    </row>
    <row r="113" spans="1:16" ht="19.5" customHeight="1">
      <c r="A113" s="59"/>
      <c r="B113" s="106"/>
      <c r="C113" s="60"/>
      <c r="D113" s="30">
        <f t="shared" si="45"/>
        <v>0</v>
      </c>
      <c r="E113" s="60"/>
      <c r="F113" s="34">
        <f t="shared" si="46"/>
        <v>0</v>
      </c>
      <c r="G113" s="70"/>
      <c r="H113" s="30">
        <f t="shared" si="47"/>
        <v>0</v>
      </c>
      <c r="I113" s="70"/>
      <c r="J113" s="45">
        <f t="shared" si="48"/>
        <v>0</v>
      </c>
      <c r="K113" s="64"/>
      <c r="L113" s="45">
        <f>IF(K113&lt;leány!$D$2,0,VLOOKUP(K113,hfut,3,TRUE))</f>
        <v>0</v>
      </c>
      <c r="M113" s="31">
        <f t="shared" si="49"/>
        <v>0</v>
      </c>
      <c r="N113" s="48">
        <f>RANK(M113,Egyéni!$N$3:$N$156,0)</f>
        <v>27</v>
      </c>
      <c r="O113" s="51"/>
      <c r="P113" s="53"/>
    </row>
    <row r="114" spans="1:16" ht="19.5" customHeight="1" thickBot="1">
      <c r="A114" s="61"/>
      <c r="B114" s="107"/>
      <c r="C114" s="62"/>
      <c r="D114" s="32">
        <f t="shared" si="45"/>
        <v>0</v>
      </c>
      <c r="E114" s="62"/>
      <c r="F114" s="32">
        <f t="shared" si="46"/>
        <v>0</v>
      </c>
      <c r="G114" s="71"/>
      <c r="H114" s="32">
        <f t="shared" si="47"/>
        <v>0</v>
      </c>
      <c r="I114" s="71"/>
      <c r="J114" s="46">
        <f t="shared" si="48"/>
        <v>0</v>
      </c>
      <c r="K114" s="65"/>
      <c r="L114" s="46">
        <f>IF(K114&lt;leány!$D$2,0,VLOOKUP(K114,hfut,3,TRUE))</f>
        <v>0</v>
      </c>
      <c r="M114" s="33">
        <f t="shared" si="49"/>
        <v>0</v>
      </c>
      <c r="N114" s="50">
        <f>RANK(M114,Egyéni!$N$3:$N$156,0)</f>
        <v>27</v>
      </c>
      <c r="O114" s="122"/>
      <c r="P114" s="123"/>
    </row>
    <row r="115" ht="19.5" customHeight="1"/>
    <row r="116" ht="19.5" customHeight="1" thickBot="1"/>
    <row r="117" spans="1:16" ht="19.5" customHeight="1" thickBot="1">
      <c r="A117" s="137"/>
      <c r="B117" s="138"/>
      <c r="C117" s="138"/>
      <c r="D117" s="138"/>
      <c r="E117" s="138"/>
      <c r="F117" s="138"/>
      <c r="G117" s="138"/>
      <c r="H117" s="138"/>
      <c r="I117" s="138"/>
      <c r="J117" s="138"/>
      <c r="K117" s="138"/>
      <c r="L117" s="138"/>
      <c r="M117" s="138"/>
      <c r="N117" s="139"/>
      <c r="O117" s="132">
        <f>RANK(O119,Csapat!$C$3:P120,0)</f>
        <v>5</v>
      </c>
      <c r="P117" s="133"/>
    </row>
    <row r="118" spans="1:21" ht="19.5" customHeight="1" thickBot="1">
      <c r="A118" s="35" t="s">
        <v>0</v>
      </c>
      <c r="B118" s="36" t="s">
        <v>1</v>
      </c>
      <c r="C118" s="118" t="s">
        <v>174</v>
      </c>
      <c r="D118" s="118"/>
      <c r="E118" s="136" t="s">
        <v>2</v>
      </c>
      <c r="F118" s="136"/>
      <c r="G118" s="136" t="s">
        <v>7</v>
      </c>
      <c r="H118" s="136"/>
      <c r="I118" s="119" t="s">
        <v>175</v>
      </c>
      <c r="J118" s="115"/>
      <c r="K118" s="119" t="s">
        <v>169</v>
      </c>
      <c r="L118" s="115"/>
      <c r="M118" s="36" t="s">
        <v>5</v>
      </c>
      <c r="N118" s="37" t="s">
        <v>6</v>
      </c>
      <c r="O118" s="134"/>
      <c r="P118" s="135"/>
      <c r="U118" s="69"/>
    </row>
    <row r="119" spans="1:16" ht="19.5" customHeight="1">
      <c r="A119" s="66"/>
      <c r="B119" s="106"/>
      <c r="C119" s="58"/>
      <c r="D119" s="34">
        <f aca="true" t="shared" si="50" ref="D119:D124">IF(C119&lt;6.19,0,VLOOKUP(C119,rfut,5,TRUE))</f>
        <v>0</v>
      </c>
      <c r="E119" s="60"/>
      <c r="F119" s="34">
        <f aca="true" t="shared" si="51" ref="F119:F124">IF(E119&lt;1.79,0,VLOOKUP(E119,távol,4,TRUE))</f>
        <v>0</v>
      </c>
      <c r="G119" s="67"/>
      <c r="H119" s="34">
        <f aca="true" t="shared" si="52" ref="H119:H124">IF(G119&lt;4,0,VLOOKUP(G119,kisl,2,TRUE))</f>
        <v>0</v>
      </c>
      <c r="I119" s="67"/>
      <c r="J119" s="43">
        <f aca="true" t="shared" si="53" ref="J119:J124">IF(I119&lt;3,0,VLOOKUP(I119,súly,3,TRUE))</f>
        <v>0</v>
      </c>
      <c r="K119" s="63"/>
      <c r="L119" s="45">
        <f>IF(K119&lt;leány!$D$2,0,VLOOKUP(K119,hfut,3,TRUE))</f>
        <v>0</v>
      </c>
      <c r="M119" s="31">
        <f aca="true" t="shared" si="54" ref="M119:M124">SUM(D119,F119,H119,L119,J119)</f>
        <v>0</v>
      </c>
      <c r="N119" s="47">
        <f>RANK(M119,Egyéni!$N$3:$N$156,0)</f>
        <v>27</v>
      </c>
      <c r="O119" s="124">
        <f>SUM(M119:M124)-MIN(M119:M124)</f>
        <v>0</v>
      </c>
      <c r="P119" s="125"/>
    </row>
    <row r="120" spans="1:16" ht="19.5" customHeight="1">
      <c r="A120" s="59"/>
      <c r="B120" s="106"/>
      <c r="C120" s="60"/>
      <c r="D120" s="30">
        <f t="shared" si="50"/>
        <v>0</v>
      </c>
      <c r="E120" s="60"/>
      <c r="F120" s="34">
        <f t="shared" si="51"/>
        <v>0</v>
      </c>
      <c r="G120" s="68"/>
      <c r="H120" s="30">
        <f t="shared" si="52"/>
        <v>0</v>
      </c>
      <c r="I120" s="68"/>
      <c r="J120" s="45">
        <f t="shared" si="53"/>
        <v>0</v>
      </c>
      <c r="K120" s="64"/>
      <c r="L120" s="45">
        <f>IF(K120&lt;leány!$D$2,0,VLOOKUP(K120,hfut,3,TRUE))</f>
        <v>0</v>
      </c>
      <c r="M120" s="31">
        <f t="shared" si="54"/>
        <v>0</v>
      </c>
      <c r="N120" s="48">
        <f>RANK(M120,Egyéni!$N$3:$N$156,0)</f>
        <v>27</v>
      </c>
      <c r="O120" s="126"/>
      <c r="P120" s="127"/>
    </row>
    <row r="121" spans="1:16" ht="19.5" customHeight="1">
      <c r="A121" s="59"/>
      <c r="B121" s="106"/>
      <c r="C121" s="60"/>
      <c r="D121" s="30">
        <f t="shared" si="50"/>
        <v>0</v>
      </c>
      <c r="E121" s="60"/>
      <c r="F121" s="34">
        <f t="shared" si="51"/>
        <v>0</v>
      </c>
      <c r="G121" s="70"/>
      <c r="H121" s="30">
        <f t="shared" si="52"/>
        <v>0</v>
      </c>
      <c r="I121" s="70"/>
      <c r="J121" s="45">
        <f t="shared" si="53"/>
        <v>0</v>
      </c>
      <c r="K121" s="64"/>
      <c r="L121" s="45">
        <f>IF(K121&lt;leány!$D$2,0,VLOOKUP(K121,hfut,3,TRUE))</f>
        <v>0</v>
      </c>
      <c r="M121" s="31">
        <f t="shared" si="54"/>
        <v>0</v>
      </c>
      <c r="N121" s="48">
        <f>RANK(M121,Egyéni!$N$3:$N$156,0)</f>
        <v>27</v>
      </c>
      <c r="O121" s="126"/>
      <c r="P121" s="127"/>
    </row>
    <row r="122" spans="1:16" ht="19.5" customHeight="1">
      <c r="A122" s="59"/>
      <c r="B122" s="106"/>
      <c r="C122" s="60"/>
      <c r="D122" s="30">
        <f t="shared" si="50"/>
        <v>0</v>
      </c>
      <c r="E122" s="60"/>
      <c r="F122" s="34">
        <f t="shared" si="51"/>
        <v>0</v>
      </c>
      <c r="G122" s="70"/>
      <c r="H122" s="30">
        <f t="shared" si="52"/>
        <v>0</v>
      </c>
      <c r="I122" s="70"/>
      <c r="J122" s="45">
        <f t="shared" si="53"/>
        <v>0</v>
      </c>
      <c r="K122" s="64"/>
      <c r="L122" s="45">
        <f>IF(K122&lt;leány!$D$2,0,VLOOKUP(K122,hfut,3,TRUE))</f>
        <v>0</v>
      </c>
      <c r="M122" s="31">
        <f t="shared" si="54"/>
        <v>0</v>
      </c>
      <c r="N122" s="48">
        <f>RANK(M122,Egyéni!$N$3:$N$156,0)</f>
        <v>27</v>
      </c>
      <c r="O122" s="126"/>
      <c r="P122" s="127"/>
    </row>
    <row r="123" spans="1:16" ht="19.5" customHeight="1">
      <c r="A123" s="59"/>
      <c r="B123" s="106"/>
      <c r="C123" s="60"/>
      <c r="D123" s="30">
        <f t="shared" si="50"/>
        <v>0</v>
      </c>
      <c r="E123" s="60"/>
      <c r="F123" s="34">
        <f t="shared" si="51"/>
        <v>0</v>
      </c>
      <c r="G123" s="70"/>
      <c r="H123" s="30">
        <f t="shared" si="52"/>
        <v>0</v>
      </c>
      <c r="I123" s="70"/>
      <c r="J123" s="45">
        <f t="shared" si="53"/>
        <v>0</v>
      </c>
      <c r="K123" s="64"/>
      <c r="L123" s="45">
        <f>IF(K123&lt;leány!$D$2,0,VLOOKUP(K123,hfut,3,TRUE))</f>
        <v>0</v>
      </c>
      <c r="M123" s="31">
        <f t="shared" si="54"/>
        <v>0</v>
      </c>
      <c r="N123" s="48">
        <f>RANK(M123,Egyéni!$N$3:$N$156,0)</f>
        <v>27</v>
      </c>
      <c r="O123" s="51"/>
      <c r="P123" s="53"/>
    </row>
    <row r="124" spans="1:16" ht="19.5" customHeight="1" thickBot="1">
      <c r="A124" s="61"/>
      <c r="B124" s="107"/>
      <c r="C124" s="62"/>
      <c r="D124" s="32">
        <f t="shared" si="50"/>
        <v>0</v>
      </c>
      <c r="E124" s="62"/>
      <c r="F124" s="32">
        <f t="shared" si="51"/>
        <v>0</v>
      </c>
      <c r="G124" s="71"/>
      <c r="H124" s="32">
        <f t="shared" si="52"/>
        <v>0</v>
      </c>
      <c r="I124" s="71"/>
      <c r="J124" s="46">
        <f t="shared" si="53"/>
        <v>0</v>
      </c>
      <c r="K124" s="65"/>
      <c r="L124" s="46">
        <f>IF(K124&lt;leány!$D$2,0,VLOOKUP(K124,hfut,3,TRUE))</f>
        <v>0</v>
      </c>
      <c r="M124" s="33">
        <f t="shared" si="54"/>
        <v>0</v>
      </c>
      <c r="N124" s="50">
        <f>RANK(M124,Egyéni!$N$3:$N$156,0)</f>
        <v>27</v>
      </c>
      <c r="O124" s="122"/>
      <c r="P124" s="123"/>
    </row>
    <row r="125" ht="19.5" customHeight="1"/>
    <row r="126" ht="19.5" customHeight="1" thickBot="1"/>
    <row r="127" spans="1:16" ht="19.5" customHeight="1" thickBot="1">
      <c r="A127" s="137"/>
      <c r="B127" s="138"/>
      <c r="C127" s="138"/>
      <c r="D127" s="138"/>
      <c r="E127" s="138"/>
      <c r="F127" s="138"/>
      <c r="G127" s="138"/>
      <c r="H127" s="138"/>
      <c r="I127" s="138"/>
      <c r="J127" s="138"/>
      <c r="K127" s="138"/>
      <c r="L127" s="138"/>
      <c r="M127" s="138"/>
      <c r="N127" s="139"/>
      <c r="O127" s="132">
        <f>RANK(O129,Csapat!$C$3:P130,0)</f>
        <v>5</v>
      </c>
      <c r="P127" s="133"/>
    </row>
    <row r="128" spans="1:16" ht="19.5" customHeight="1" thickBot="1">
      <c r="A128" s="35" t="s">
        <v>0</v>
      </c>
      <c r="B128" s="36" t="s">
        <v>1</v>
      </c>
      <c r="C128" s="118" t="s">
        <v>174</v>
      </c>
      <c r="D128" s="118"/>
      <c r="E128" s="136" t="s">
        <v>2</v>
      </c>
      <c r="F128" s="136"/>
      <c r="G128" s="136" t="s">
        <v>7</v>
      </c>
      <c r="H128" s="136"/>
      <c r="I128" s="119" t="s">
        <v>175</v>
      </c>
      <c r="J128" s="115"/>
      <c r="K128" s="119" t="s">
        <v>169</v>
      </c>
      <c r="L128" s="115"/>
      <c r="M128" s="36" t="s">
        <v>5</v>
      </c>
      <c r="N128" s="37" t="s">
        <v>6</v>
      </c>
      <c r="O128" s="134"/>
      <c r="P128" s="135"/>
    </row>
    <row r="129" spans="1:16" ht="19.5" customHeight="1">
      <c r="A129" s="66"/>
      <c r="B129" s="106"/>
      <c r="C129" s="58"/>
      <c r="D129" s="34">
        <f aca="true" t="shared" si="55" ref="D129:D134">IF(C129&lt;6.19,0,VLOOKUP(C129,rfut,5,TRUE))</f>
        <v>0</v>
      </c>
      <c r="E129" s="60"/>
      <c r="F129" s="34">
        <f aca="true" t="shared" si="56" ref="F129:F134">IF(E129&lt;1.79,0,VLOOKUP(E129,távol,4,TRUE))</f>
        <v>0</v>
      </c>
      <c r="G129" s="67"/>
      <c r="H129" s="34">
        <f aca="true" t="shared" si="57" ref="H129:H134">IF(G129&lt;4,0,VLOOKUP(G129,kisl,2,TRUE))</f>
        <v>0</v>
      </c>
      <c r="I129" s="67"/>
      <c r="J129" s="43">
        <f aca="true" t="shared" si="58" ref="J129:J134">IF(I129&lt;3,0,VLOOKUP(I129,súly,3,TRUE))</f>
        <v>0</v>
      </c>
      <c r="K129" s="63"/>
      <c r="L129" s="45">
        <f>IF(K129&lt;leány!$D$2,0,VLOOKUP(K129,hfut,3,TRUE))</f>
        <v>0</v>
      </c>
      <c r="M129" s="31">
        <f aca="true" t="shared" si="59" ref="M129:M134">SUM(D129,F129,H129,L129,J129)</f>
        <v>0</v>
      </c>
      <c r="N129" s="47">
        <f>RANK(M129,Egyéni!$N$3:$N$156,0)</f>
        <v>27</v>
      </c>
      <c r="O129" s="124">
        <f>SUM(M129:M134)-MIN(M129:M134)</f>
        <v>0</v>
      </c>
      <c r="P129" s="125"/>
    </row>
    <row r="130" spans="1:16" ht="19.5" customHeight="1">
      <c r="A130" s="59"/>
      <c r="B130" s="106"/>
      <c r="C130" s="60"/>
      <c r="D130" s="30">
        <f t="shared" si="55"/>
        <v>0</v>
      </c>
      <c r="E130" s="60"/>
      <c r="F130" s="34">
        <f t="shared" si="56"/>
        <v>0</v>
      </c>
      <c r="G130" s="68"/>
      <c r="H130" s="30">
        <f t="shared" si="57"/>
        <v>0</v>
      </c>
      <c r="I130" s="68"/>
      <c r="J130" s="45">
        <f t="shared" si="58"/>
        <v>0</v>
      </c>
      <c r="K130" s="64"/>
      <c r="L130" s="45">
        <f>IF(K130&lt;leány!$D$2,0,VLOOKUP(K130,hfut,3,TRUE))</f>
        <v>0</v>
      </c>
      <c r="M130" s="31">
        <f t="shared" si="59"/>
        <v>0</v>
      </c>
      <c r="N130" s="48">
        <f>RANK(M130,Egyéni!$N$3:$N$156,0)</f>
        <v>27</v>
      </c>
      <c r="O130" s="126"/>
      <c r="P130" s="127"/>
    </row>
    <row r="131" spans="1:16" ht="19.5" customHeight="1">
      <c r="A131" s="59"/>
      <c r="B131" s="106"/>
      <c r="C131" s="60"/>
      <c r="D131" s="30">
        <f t="shared" si="55"/>
        <v>0</v>
      </c>
      <c r="E131" s="60"/>
      <c r="F131" s="34">
        <f t="shared" si="56"/>
        <v>0</v>
      </c>
      <c r="G131" s="70"/>
      <c r="H131" s="30">
        <f t="shared" si="57"/>
        <v>0</v>
      </c>
      <c r="I131" s="70"/>
      <c r="J131" s="45">
        <f t="shared" si="58"/>
        <v>0</v>
      </c>
      <c r="K131" s="64"/>
      <c r="L131" s="45">
        <f>IF(K131&lt;leány!$D$2,0,VLOOKUP(K131,hfut,3,TRUE))</f>
        <v>0</v>
      </c>
      <c r="M131" s="31">
        <f t="shared" si="59"/>
        <v>0</v>
      </c>
      <c r="N131" s="48">
        <f>RANK(M131,Egyéni!$N$3:$N$156,0)</f>
        <v>27</v>
      </c>
      <c r="O131" s="126"/>
      <c r="P131" s="127"/>
    </row>
    <row r="132" spans="1:16" ht="19.5" customHeight="1">
      <c r="A132" s="59"/>
      <c r="B132" s="106"/>
      <c r="C132" s="60"/>
      <c r="D132" s="30">
        <f t="shared" si="55"/>
        <v>0</v>
      </c>
      <c r="E132" s="60"/>
      <c r="F132" s="34">
        <f t="shared" si="56"/>
        <v>0</v>
      </c>
      <c r="G132" s="70"/>
      <c r="H132" s="30">
        <f t="shared" si="57"/>
        <v>0</v>
      </c>
      <c r="I132" s="70"/>
      <c r="J132" s="45">
        <f t="shared" si="58"/>
        <v>0</v>
      </c>
      <c r="K132" s="64"/>
      <c r="L132" s="45">
        <f>IF(K132&lt;leány!$D$2,0,VLOOKUP(K132,hfut,3,TRUE))</f>
        <v>0</v>
      </c>
      <c r="M132" s="31">
        <f t="shared" si="59"/>
        <v>0</v>
      </c>
      <c r="N132" s="48">
        <f>RANK(M132,Egyéni!$N$3:$N$156,0)</f>
        <v>27</v>
      </c>
      <c r="O132" s="126"/>
      <c r="P132" s="127"/>
    </row>
    <row r="133" spans="1:16" ht="19.5" customHeight="1">
      <c r="A133" s="59"/>
      <c r="B133" s="106"/>
      <c r="C133" s="60"/>
      <c r="D133" s="30">
        <f t="shared" si="55"/>
        <v>0</v>
      </c>
      <c r="E133" s="60"/>
      <c r="F133" s="34">
        <f t="shared" si="56"/>
        <v>0</v>
      </c>
      <c r="G133" s="70"/>
      <c r="H133" s="30">
        <f t="shared" si="57"/>
        <v>0</v>
      </c>
      <c r="I133" s="70"/>
      <c r="J133" s="45">
        <f t="shared" si="58"/>
        <v>0</v>
      </c>
      <c r="K133" s="64"/>
      <c r="L133" s="45">
        <f>IF(K133&lt;leány!$D$2,0,VLOOKUP(K133,hfut,3,TRUE))</f>
        <v>0</v>
      </c>
      <c r="M133" s="31">
        <f t="shared" si="59"/>
        <v>0</v>
      </c>
      <c r="N133" s="48">
        <f>RANK(M133,Egyéni!$N$3:$N$156,0)</f>
        <v>27</v>
      </c>
      <c r="O133" s="51"/>
      <c r="P133" s="53"/>
    </row>
    <row r="134" spans="1:16" ht="19.5" customHeight="1" thickBot="1">
      <c r="A134" s="61"/>
      <c r="B134" s="107"/>
      <c r="C134" s="62"/>
      <c r="D134" s="32">
        <f t="shared" si="55"/>
        <v>0</v>
      </c>
      <c r="E134" s="62"/>
      <c r="F134" s="32">
        <f t="shared" si="56"/>
        <v>0</v>
      </c>
      <c r="G134" s="71"/>
      <c r="H134" s="32">
        <f t="shared" si="57"/>
        <v>0</v>
      </c>
      <c r="I134" s="71"/>
      <c r="J134" s="46">
        <f t="shared" si="58"/>
        <v>0</v>
      </c>
      <c r="K134" s="65"/>
      <c r="L134" s="46">
        <f>IF(K134&lt;leány!$D$2,0,VLOOKUP(K134,hfut,3,TRUE))</f>
        <v>0</v>
      </c>
      <c r="M134" s="33">
        <f t="shared" si="59"/>
        <v>0</v>
      </c>
      <c r="N134" s="50">
        <f>RANK(M134,Egyéni!$N$3:$N$156,0)</f>
        <v>27</v>
      </c>
      <c r="O134" s="122"/>
      <c r="P134" s="123"/>
    </row>
    <row r="135" ht="19.5" customHeight="1"/>
    <row r="136" ht="19.5" customHeight="1" thickBot="1"/>
    <row r="137" spans="1:16" ht="19.5" customHeight="1" thickBot="1">
      <c r="A137" s="137"/>
      <c r="B137" s="138"/>
      <c r="C137" s="138"/>
      <c r="D137" s="138"/>
      <c r="E137" s="138"/>
      <c r="F137" s="138"/>
      <c r="G137" s="138"/>
      <c r="H137" s="138"/>
      <c r="I137" s="138"/>
      <c r="J137" s="138"/>
      <c r="K137" s="138"/>
      <c r="L137" s="138"/>
      <c r="M137" s="138"/>
      <c r="N137" s="139"/>
      <c r="O137" s="132">
        <f>RANK(O139,Csapat!$C$3:P140,0)</f>
        <v>5</v>
      </c>
      <c r="P137" s="133"/>
    </row>
    <row r="138" spans="1:16" ht="19.5" customHeight="1" thickBot="1">
      <c r="A138" s="35" t="s">
        <v>0</v>
      </c>
      <c r="B138" s="36" t="s">
        <v>1</v>
      </c>
      <c r="C138" s="118" t="s">
        <v>174</v>
      </c>
      <c r="D138" s="118"/>
      <c r="E138" s="136" t="s">
        <v>2</v>
      </c>
      <c r="F138" s="136"/>
      <c r="G138" s="136" t="s">
        <v>7</v>
      </c>
      <c r="H138" s="136"/>
      <c r="I138" s="119" t="s">
        <v>175</v>
      </c>
      <c r="J138" s="115"/>
      <c r="K138" s="119" t="s">
        <v>169</v>
      </c>
      <c r="L138" s="115"/>
      <c r="M138" s="36" t="s">
        <v>5</v>
      </c>
      <c r="N138" s="37" t="s">
        <v>6</v>
      </c>
      <c r="O138" s="134"/>
      <c r="P138" s="135"/>
    </row>
    <row r="139" spans="1:16" ht="19.5" customHeight="1">
      <c r="A139" s="66"/>
      <c r="B139" s="106"/>
      <c r="C139" s="58"/>
      <c r="D139" s="34">
        <f aca="true" t="shared" si="60" ref="D139:D144">IF(C139&lt;6.19,0,VLOOKUP(C139,rfut,5,TRUE))</f>
        <v>0</v>
      </c>
      <c r="E139" s="60"/>
      <c r="F139" s="34">
        <f aca="true" t="shared" si="61" ref="F139:F144">IF(E139&lt;1.79,0,VLOOKUP(E139,távol,4,TRUE))</f>
        <v>0</v>
      </c>
      <c r="G139" s="67"/>
      <c r="H139" s="34">
        <f aca="true" t="shared" si="62" ref="H139:H144">IF(G139&lt;4,0,VLOOKUP(G139,kisl,2,TRUE))</f>
        <v>0</v>
      </c>
      <c r="I139" s="67"/>
      <c r="J139" s="43">
        <f aca="true" t="shared" si="63" ref="J139:J144">IF(I139&lt;3,0,VLOOKUP(I139,súly,3,TRUE))</f>
        <v>0</v>
      </c>
      <c r="K139" s="63"/>
      <c r="L139" s="45">
        <f>IF(K139&lt;leány!$D$2,0,VLOOKUP(K139,hfut,3,TRUE))</f>
        <v>0</v>
      </c>
      <c r="M139" s="31">
        <f aca="true" t="shared" si="64" ref="M139:M144">SUM(D139,F139,H139,L139,J139)</f>
        <v>0</v>
      </c>
      <c r="N139" s="47">
        <f>RANK(M139,Egyéni!$N$3:$N$156,0)</f>
        <v>27</v>
      </c>
      <c r="O139" s="124">
        <f>SUM(M139:M144)-MIN(M139:M144)</f>
        <v>0</v>
      </c>
      <c r="P139" s="125"/>
    </row>
    <row r="140" spans="1:16" ht="19.5" customHeight="1">
      <c r="A140" s="59"/>
      <c r="B140" s="106"/>
      <c r="C140" s="60"/>
      <c r="D140" s="30">
        <f t="shared" si="60"/>
        <v>0</v>
      </c>
      <c r="E140" s="60"/>
      <c r="F140" s="34">
        <f t="shared" si="61"/>
        <v>0</v>
      </c>
      <c r="G140" s="68"/>
      <c r="H140" s="30">
        <f t="shared" si="62"/>
        <v>0</v>
      </c>
      <c r="I140" s="68"/>
      <c r="J140" s="45">
        <f t="shared" si="63"/>
        <v>0</v>
      </c>
      <c r="K140" s="64"/>
      <c r="L140" s="45">
        <f>IF(K140&lt;leány!$D$2,0,VLOOKUP(K140,hfut,3,TRUE))</f>
        <v>0</v>
      </c>
      <c r="M140" s="31">
        <f t="shared" si="64"/>
        <v>0</v>
      </c>
      <c r="N140" s="48">
        <f>RANK(M140,Egyéni!$N$3:$N$156,0)</f>
        <v>27</v>
      </c>
      <c r="O140" s="126"/>
      <c r="P140" s="127"/>
    </row>
    <row r="141" spans="1:16" ht="19.5" customHeight="1">
      <c r="A141" s="59"/>
      <c r="B141" s="106"/>
      <c r="C141" s="60"/>
      <c r="D141" s="30">
        <f t="shared" si="60"/>
        <v>0</v>
      </c>
      <c r="E141" s="60"/>
      <c r="F141" s="34">
        <f t="shared" si="61"/>
        <v>0</v>
      </c>
      <c r="G141" s="70"/>
      <c r="H141" s="30">
        <f t="shared" si="62"/>
        <v>0</v>
      </c>
      <c r="I141" s="70"/>
      <c r="J141" s="45">
        <f t="shared" si="63"/>
        <v>0</v>
      </c>
      <c r="K141" s="64"/>
      <c r="L141" s="45">
        <f>IF(K141&lt;leány!$D$2,0,VLOOKUP(K141,hfut,3,TRUE))</f>
        <v>0</v>
      </c>
      <c r="M141" s="31">
        <f t="shared" si="64"/>
        <v>0</v>
      </c>
      <c r="N141" s="48">
        <f>RANK(M141,Egyéni!$N$3:$N$156,0)</f>
        <v>27</v>
      </c>
      <c r="O141" s="126"/>
      <c r="P141" s="127"/>
    </row>
    <row r="142" spans="1:16" ht="19.5" customHeight="1">
      <c r="A142" s="59"/>
      <c r="B142" s="106"/>
      <c r="C142" s="60"/>
      <c r="D142" s="30">
        <f t="shared" si="60"/>
        <v>0</v>
      </c>
      <c r="E142" s="60"/>
      <c r="F142" s="34">
        <f t="shared" si="61"/>
        <v>0</v>
      </c>
      <c r="G142" s="70"/>
      <c r="H142" s="30">
        <f t="shared" si="62"/>
        <v>0</v>
      </c>
      <c r="I142" s="70"/>
      <c r="J142" s="45">
        <f t="shared" si="63"/>
        <v>0</v>
      </c>
      <c r="K142" s="64"/>
      <c r="L142" s="45">
        <f>IF(K142&lt;leány!$D$2,0,VLOOKUP(K142,hfut,3,TRUE))</f>
        <v>0</v>
      </c>
      <c r="M142" s="31">
        <f t="shared" si="64"/>
        <v>0</v>
      </c>
      <c r="N142" s="48">
        <f>RANK(M142,Egyéni!$N$3:$N$156,0)</f>
        <v>27</v>
      </c>
      <c r="O142" s="126"/>
      <c r="P142" s="127"/>
    </row>
    <row r="143" spans="1:16" ht="19.5" customHeight="1">
      <c r="A143" s="59"/>
      <c r="B143" s="106"/>
      <c r="C143" s="60"/>
      <c r="D143" s="30">
        <f t="shared" si="60"/>
        <v>0</v>
      </c>
      <c r="E143" s="60"/>
      <c r="F143" s="34">
        <f t="shared" si="61"/>
        <v>0</v>
      </c>
      <c r="G143" s="70"/>
      <c r="H143" s="30">
        <f t="shared" si="62"/>
        <v>0</v>
      </c>
      <c r="I143" s="70"/>
      <c r="J143" s="45">
        <f t="shared" si="63"/>
        <v>0</v>
      </c>
      <c r="K143" s="64"/>
      <c r="L143" s="45">
        <f>IF(K143&lt;leány!$D$2,0,VLOOKUP(K143,hfut,3,TRUE))</f>
        <v>0</v>
      </c>
      <c r="M143" s="31">
        <f t="shared" si="64"/>
        <v>0</v>
      </c>
      <c r="N143" s="48">
        <f>RANK(M143,Egyéni!$N$3:$N$156,0)</f>
        <v>27</v>
      </c>
      <c r="O143" s="51"/>
      <c r="P143" s="53"/>
    </row>
    <row r="144" spans="1:16" ht="19.5" customHeight="1" thickBot="1">
      <c r="A144" s="61"/>
      <c r="B144" s="107"/>
      <c r="C144" s="62"/>
      <c r="D144" s="32">
        <f t="shared" si="60"/>
        <v>0</v>
      </c>
      <c r="E144" s="62"/>
      <c r="F144" s="32">
        <f t="shared" si="61"/>
        <v>0</v>
      </c>
      <c r="G144" s="71"/>
      <c r="H144" s="32">
        <f t="shared" si="62"/>
        <v>0</v>
      </c>
      <c r="I144" s="71"/>
      <c r="J144" s="46">
        <f t="shared" si="63"/>
        <v>0</v>
      </c>
      <c r="K144" s="65"/>
      <c r="L144" s="46">
        <f>IF(K144&lt;leány!$D$2,0,VLOOKUP(K144,hfut,3,TRUE))</f>
        <v>0</v>
      </c>
      <c r="M144" s="33">
        <f t="shared" si="64"/>
        <v>0</v>
      </c>
      <c r="N144" s="50">
        <f>RANK(M144,Egyéni!$N$3:$N$156,0)</f>
        <v>27</v>
      </c>
      <c r="O144" s="122"/>
      <c r="P144" s="123"/>
    </row>
    <row r="145" ht="19.5" customHeight="1"/>
    <row r="146" ht="19.5" customHeight="1" thickBot="1"/>
    <row r="147" spans="1:16" ht="19.5" customHeight="1" thickBot="1">
      <c r="A147" s="137"/>
      <c r="B147" s="138"/>
      <c r="C147" s="138"/>
      <c r="D147" s="138"/>
      <c r="E147" s="138"/>
      <c r="F147" s="138"/>
      <c r="G147" s="138"/>
      <c r="H147" s="138"/>
      <c r="I147" s="138"/>
      <c r="J147" s="138"/>
      <c r="K147" s="138"/>
      <c r="L147" s="138"/>
      <c r="M147" s="138"/>
      <c r="N147" s="139"/>
      <c r="O147" s="132">
        <f>RANK(O149,Csapat!$C$3:P150,0)</f>
        <v>5</v>
      </c>
      <c r="P147" s="133"/>
    </row>
    <row r="148" spans="1:16" ht="19.5" customHeight="1" thickBot="1">
      <c r="A148" s="35" t="s">
        <v>0</v>
      </c>
      <c r="B148" s="36" t="s">
        <v>1</v>
      </c>
      <c r="C148" s="118" t="s">
        <v>174</v>
      </c>
      <c r="D148" s="118"/>
      <c r="E148" s="136" t="s">
        <v>2</v>
      </c>
      <c r="F148" s="136"/>
      <c r="G148" s="136" t="s">
        <v>7</v>
      </c>
      <c r="H148" s="136"/>
      <c r="I148" s="119" t="s">
        <v>175</v>
      </c>
      <c r="J148" s="115"/>
      <c r="K148" s="119" t="s">
        <v>169</v>
      </c>
      <c r="L148" s="115"/>
      <c r="M148" s="36" t="s">
        <v>5</v>
      </c>
      <c r="N148" s="37" t="s">
        <v>6</v>
      </c>
      <c r="O148" s="134"/>
      <c r="P148" s="135"/>
    </row>
    <row r="149" spans="1:16" ht="19.5" customHeight="1">
      <c r="A149" s="66"/>
      <c r="B149" s="106"/>
      <c r="C149" s="58"/>
      <c r="D149" s="34">
        <f aca="true" t="shared" si="65" ref="D149:D154">IF(C149&lt;6.19,0,VLOOKUP(C149,rfut,5,TRUE))</f>
        <v>0</v>
      </c>
      <c r="E149" s="60"/>
      <c r="F149" s="34">
        <f aca="true" t="shared" si="66" ref="F149:F154">IF(E149&lt;1.79,0,VLOOKUP(E149,távol,4,TRUE))</f>
        <v>0</v>
      </c>
      <c r="G149" s="67"/>
      <c r="H149" s="34">
        <f aca="true" t="shared" si="67" ref="H149:H154">IF(G149&lt;4,0,VLOOKUP(G149,kisl,2,TRUE))</f>
        <v>0</v>
      </c>
      <c r="I149" s="67"/>
      <c r="J149" s="43">
        <f aca="true" t="shared" si="68" ref="J149:J154">IF(I149&lt;3,0,VLOOKUP(I149,súly,3,TRUE))</f>
        <v>0</v>
      </c>
      <c r="K149" s="63"/>
      <c r="L149" s="45">
        <f>IF(K149&lt;leány!$D$2,0,VLOOKUP(K149,hfut,3,TRUE))</f>
        <v>0</v>
      </c>
      <c r="M149" s="31">
        <f aca="true" t="shared" si="69" ref="M149:M154">SUM(D149,F149,H149,L149,J149)</f>
        <v>0</v>
      </c>
      <c r="N149" s="47">
        <f>RANK(M149,Egyéni!$N$3:$N$156,0)</f>
        <v>27</v>
      </c>
      <c r="O149" s="124">
        <f>SUM(M149:M154)-MIN(M149:M154)</f>
        <v>0</v>
      </c>
      <c r="P149" s="125"/>
    </row>
    <row r="150" spans="1:16" ht="19.5" customHeight="1">
      <c r="A150" s="59"/>
      <c r="B150" s="106"/>
      <c r="C150" s="60"/>
      <c r="D150" s="30">
        <f t="shared" si="65"/>
        <v>0</v>
      </c>
      <c r="E150" s="60"/>
      <c r="F150" s="34">
        <f t="shared" si="66"/>
        <v>0</v>
      </c>
      <c r="G150" s="68"/>
      <c r="H150" s="30">
        <f t="shared" si="67"/>
        <v>0</v>
      </c>
      <c r="I150" s="68"/>
      <c r="J150" s="45">
        <f t="shared" si="68"/>
        <v>0</v>
      </c>
      <c r="K150" s="64"/>
      <c r="L150" s="45">
        <f>IF(K150&lt;leány!$D$2,0,VLOOKUP(K150,hfut,3,TRUE))</f>
        <v>0</v>
      </c>
      <c r="M150" s="31">
        <f t="shared" si="69"/>
        <v>0</v>
      </c>
      <c r="N150" s="48">
        <f>RANK(M150,Egyéni!$N$3:$N$156,0)</f>
        <v>27</v>
      </c>
      <c r="O150" s="126"/>
      <c r="P150" s="127"/>
    </row>
    <row r="151" spans="1:16" ht="19.5" customHeight="1">
      <c r="A151" s="59"/>
      <c r="B151" s="106"/>
      <c r="C151" s="60"/>
      <c r="D151" s="30">
        <f t="shared" si="65"/>
        <v>0</v>
      </c>
      <c r="E151" s="60"/>
      <c r="F151" s="34">
        <f t="shared" si="66"/>
        <v>0</v>
      </c>
      <c r="G151" s="70"/>
      <c r="H151" s="30">
        <f t="shared" si="67"/>
        <v>0</v>
      </c>
      <c r="I151" s="70"/>
      <c r="J151" s="45">
        <f t="shared" si="68"/>
        <v>0</v>
      </c>
      <c r="K151" s="64"/>
      <c r="L151" s="45">
        <f>IF(K151&lt;leány!$D$2,0,VLOOKUP(K151,hfut,3,TRUE))</f>
        <v>0</v>
      </c>
      <c r="M151" s="31">
        <f t="shared" si="69"/>
        <v>0</v>
      </c>
      <c r="N151" s="48">
        <f>RANK(M151,Egyéni!$N$3:$N$156,0)</f>
        <v>27</v>
      </c>
      <c r="O151" s="126"/>
      <c r="P151" s="127"/>
    </row>
    <row r="152" spans="1:16" ht="19.5" customHeight="1">
      <c r="A152" s="59"/>
      <c r="B152" s="106"/>
      <c r="C152" s="60"/>
      <c r="D152" s="30">
        <f t="shared" si="65"/>
        <v>0</v>
      </c>
      <c r="E152" s="60"/>
      <c r="F152" s="34">
        <f t="shared" si="66"/>
        <v>0</v>
      </c>
      <c r="G152" s="70"/>
      <c r="H152" s="30">
        <f t="shared" si="67"/>
        <v>0</v>
      </c>
      <c r="I152" s="70"/>
      <c r="J152" s="45">
        <f t="shared" si="68"/>
        <v>0</v>
      </c>
      <c r="K152" s="64"/>
      <c r="L152" s="45">
        <f>IF(K152&lt;leány!$D$2,0,VLOOKUP(K152,hfut,3,TRUE))</f>
        <v>0</v>
      </c>
      <c r="M152" s="31">
        <f t="shared" si="69"/>
        <v>0</v>
      </c>
      <c r="N152" s="48">
        <f>RANK(M152,Egyéni!$N$3:$N$156,0)</f>
        <v>27</v>
      </c>
      <c r="O152" s="126"/>
      <c r="P152" s="127"/>
    </row>
    <row r="153" spans="1:16" ht="19.5" customHeight="1">
      <c r="A153" s="59"/>
      <c r="B153" s="106"/>
      <c r="C153" s="60"/>
      <c r="D153" s="30">
        <f t="shared" si="65"/>
        <v>0</v>
      </c>
      <c r="E153" s="60"/>
      <c r="F153" s="34">
        <f t="shared" si="66"/>
        <v>0</v>
      </c>
      <c r="G153" s="70"/>
      <c r="H153" s="30">
        <f t="shared" si="67"/>
        <v>0</v>
      </c>
      <c r="I153" s="70"/>
      <c r="J153" s="45">
        <f t="shared" si="68"/>
        <v>0</v>
      </c>
      <c r="K153" s="64"/>
      <c r="L153" s="45">
        <f>IF(K153&lt;leány!$D$2,0,VLOOKUP(K153,hfut,3,TRUE))</f>
        <v>0</v>
      </c>
      <c r="M153" s="31">
        <f t="shared" si="69"/>
        <v>0</v>
      </c>
      <c r="N153" s="48">
        <f>RANK(M153,Egyéni!$N$3:$N$156,0)</f>
        <v>27</v>
      </c>
      <c r="O153" s="51"/>
      <c r="P153" s="53"/>
    </row>
    <row r="154" spans="1:16" ht="19.5" customHeight="1" thickBot="1">
      <c r="A154" s="61"/>
      <c r="B154" s="107"/>
      <c r="C154" s="62"/>
      <c r="D154" s="32">
        <f t="shared" si="65"/>
        <v>0</v>
      </c>
      <c r="E154" s="62"/>
      <c r="F154" s="32">
        <f t="shared" si="66"/>
        <v>0</v>
      </c>
      <c r="G154" s="71"/>
      <c r="H154" s="32">
        <f t="shared" si="67"/>
        <v>0</v>
      </c>
      <c r="I154" s="71"/>
      <c r="J154" s="46">
        <f t="shared" si="68"/>
        <v>0</v>
      </c>
      <c r="K154" s="65"/>
      <c r="L154" s="46">
        <f>IF(K154&lt;leány!$D$2,0,VLOOKUP(K154,hfut,3,TRUE))</f>
        <v>0</v>
      </c>
      <c r="M154" s="33">
        <f t="shared" si="69"/>
        <v>0</v>
      </c>
      <c r="N154" s="50">
        <f>RANK(M154,Egyéni!$N$3:$N$156,0)</f>
        <v>27</v>
      </c>
      <c r="O154" s="122"/>
      <c r="P154" s="123"/>
    </row>
    <row r="155" ht="19.5" customHeight="1"/>
    <row r="156" ht="19.5" customHeight="1" thickBot="1"/>
    <row r="157" spans="1:16" ht="19.5" customHeight="1" thickBot="1">
      <c r="A157" s="137"/>
      <c r="B157" s="138"/>
      <c r="C157" s="138"/>
      <c r="D157" s="138"/>
      <c r="E157" s="138"/>
      <c r="F157" s="138"/>
      <c r="G157" s="138"/>
      <c r="H157" s="138"/>
      <c r="I157" s="138"/>
      <c r="J157" s="138"/>
      <c r="K157" s="138"/>
      <c r="L157" s="138"/>
      <c r="M157" s="138"/>
      <c r="N157" s="139"/>
      <c r="O157" s="132">
        <f>RANK(O159,Csapat!$C$3:P160,0)</f>
        <v>5</v>
      </c>
      <c r="P157" s="133"/>
    </row>
    <row r="158" spans="1:16" ht="19.5" customHeight="1" thickBot="1">
      <c r="A158" s="35" t="s">
        <v>0</v>
      </c>
      <c r="B158" s="36" t="s">
        <v>1</v>
      </c>
      <c r="C158" s="118" t="s">
        <v>174</v>
      </c>
      <c r="D158" s="118"/>
      <c r="E158" s="136" t="s">
        <v>2</v>
      </c>
      <c r="F158" s="136"/>
      <c r="G158" s="136" t="s">
        <v>7</v>
      </c>
      <c r="H158" s="136"/>
      <c r="I158" s="119" t="s">
        <v>175</v>
      </c>
      <c r="J158" s="115"/>
      <c r="K158" s="119" t="s">
        <v>169</v>
      </c>
      <c r="L158" s="115"/>
      <c r="M158" s="36" t="s">
        <v>5</v>
      </c>
      <c r="N158" s="37" t="s">
        <v>6</v>
      </c>
      <c r="O158" s="134"/>
      <c r="P158" s="135"/>
    </row>
    <row r="159" spans="1:16" ht="19.5" customHeight="1">
      <c r="A159" s="66"/>
      <c r="B159" s="106"/>
      <c r="C159" s="58"/>
      <c r="D159" s="34">
        <f aca="true" t="shared" si="70" ref="D159:D164">IF(C159&lt;6.19,0,VLOOKUP(C159,rfut,5,TRUE))</f>
        <v>0</v>
      </c>
      <c r="E159" s="60"/>
      <c r="F159" s="34">
        <f aca="true" t="shared" si="71" ref="F159:F164">IF(E159&lt;1.79,0,VLOOKUP(E159,távol,4,TRUE))</f>
        <v>0</v>
      </c>
      <c r="G159" s="67"/>
      <c r="H159" s="34">
        <f aca="true" t="shared" si="72" ref="H159:H164">IF(G159&lt;4,0,VLOOKUP(G159,kisl,2,TRUE))</f>
        <v>0</v>
      </c>
      <c r="I159" s="67"/>
      <c r="J159" s="43">
        <f aca="true" t="shared" si="73" ref="J159:J164">IF(I159&lt;3,0,VLOOKUP(I159,súly,3,TRUE))</f>
        <v>0</v>
      </c>
      <c r="K159" s="63"/>
      <c r="L159" s="45">
        <f>IF(K159&lt;leány!$D$2,0,VLOOKUP(K159,hfut,3,TRUE))</f>
        <v>0</v>
      </c>
      <c r="M159" s="31">
        <f aca="true" t="shared" si="74" ref="M159:M164">SUM(D159,F159,H159,L159,J159)</f>
        <v>0</v>
      </c>
      <c r="N159" s="47">
        <f>RANK(M159,Egyéni!$N$3:$N$156,0)</f>
        <v>27</v>
      </c>
      <c r="O159" s="124">
        <f>SUM(M159:M164)-MIN(M159:M164)</f>
        <v>0</v>
      </c>
      <c r="P159" s="125"/>
    </row>
    <row r="160" spans="1:16" ht="19.5" customHeight="1">
      <c r="A160" s="59"/>
      <c r="B160" s="106"/>
      <c r="C160" s="60"/>
      <c r="D160" s="30">
        <f t="shared" si="70"/>
        <v>0</v>
      </c>
      <c r="E160" s="60"/>
      <c r="F160" s="34">
        <f t="shared" si="71"/>
        <v>0</v>
      </c>
      <c r="G160" s="68"/>
      <c r="H160" s="30">
        <f t="shared" si="72"/>
        <v>0</v>
      </c>
      <c r="I160" s="68"/>
      <c r="J160" s="45">
        <f t="shared" si="73"/>
        <v>0</v>
      </c>
      <c r="K160" s="64"/>
      <c r="L160" s="45">
        <f>IF(K160&lt;leány!$D$2,0,VLOOKUP(K160,hfut,3,TRUE))</f>
        <v>0</v>
      </c>
      <c r="M160" s="31">
        <f t="shared" si="74"/>
        <v>0</v>
      </c>
      <c r="N160" s="48">
        <f>RANK(M160,Egyéni!$N$3:$N$156,0)</f>
        <v>27</v>
      </c>
      <c r="O160" s="126"/>
      <c r="P160" s="127"/>
    </row>
    <row r="161" spans="1:16" ht="19.5" customHeight="1">
      <c r="A161" s="59"/>
      <c r="B161" s="106"/>
      <c r="C161" s="60"/>
      <c r="D161" s="30">
        <f t="shared" si="70"/>
        <v>0</v>
      </c>
      <c r="E161" s="60"/>
      <c r="F161" s="34">
        <f t="shared" si="71"/>
        <v>0</v>
      </c>
      <c r="G161" s="70"/>
      <c r="H161" s="30">
        <f t="shared" si="72"/>
        <v>0</v>
      </c>
      <c r="I161" s="70"/>
      <c r="J161" s="45">
        <f t="shared" si="73"/>
        <v>0</v>
      </c>
      <c r="K161" s="64"/>
      <c r="L161" s="45">
        <f>IF(K161&lt;leány!$D$2,0,VLOOKUP(K161,hfut,3,TRUE))</f>
        <v>0</v>
      </c>
      <c r="M161" s="31">
        <f t="shared" si="74"/>
        <v>0</v>
      </c>
      <c r="N161" s="48">
        <f>RANK(M161,Egyéni!$N$3:$N$156,0)</f>
        <v>27</v>
      </c>
      <c r="O161" s="126"/>
      <c r="P161" s="127"/>
    </row>
    <row r="162" spans="1:16" ht="19.5" customHeight="1">
      <c r="A162" s="59"/>
      <c r="B162" s="106"/>
      <c r="C162" s="60"/>
      <c r="D162" s="30">
        <f t="shared" si="70"/>
        <v>0</v>
      </c>
      <c r="E162" s="60"/>
      <c r="F162" s="34">
        <f t="shared" si="71"/>
        <v>0</v>
      </c>
      <c r="G162" s="70"/>
      <c r="H162" s="30">
        <f t="shared" si="72"/>
        <v>0</v>
      </c>
      <c r="I162" s="70"/>
      <c r="J162" s="45">
        <f t="shared" si="73"/>
        <v>0</v>
      </c>
      <c r="K162" s="64"/>
      <c r="L162" s="45">
        <f>IF(K162&lt;leány!$D$2,0,VLOOKUP(K162,hfut,3,TRUE))</f>
        <v>0</v>
      </c>
      <c r="M162" s="31">
        <f t="shared" si="74"/>
        <v>0</v>
      </c>
      <c r="N162" s="48">
        <f>RANK(M162,Egyéni!$N$3:$N$156,0)</f>
        <v>27</v>
      </c>
      <c r="O162" s="126"/>
      <c r="P162" s="127"/>
    </row>
    <row r="163" spans="1:16" ht="19.5" customHeight="1">
      <c r="A163" s="59"/>
      <c r="B163" s="106"/>
      <c r="C163" s="60"/>
      <c r="D163" s="30">
        <f t="shared" si="70"/>
        <v>0</v>
      </c>
      <c r="E163" s="60"/>
      <c r="F163" s="34">
        <f t="shared" si="71"/>
        <v>0</v>
      </c>
      <c r="G163" s="70"/>
      <c r="H163" s="30">
        <f t="shared" si="72"/>
        <v>0</v>
      </c>
      <c r="I163" s="70"/>
      <c r="J163" s="45">
        <f t="shared" si="73"/>
        <v>0</v>
      </c>
      <c r="K163" s="64"/>
      <c r="L163" s="45">
        <f>IF(K163&lt;leány!$D$2,0,VLOOKUP(K163,hfut,3,TRUE))</f>
        <v>0</v>
      </c>
      <c r="M163" s="31">
        <f t="shared" si="74"/>
        <v>0</v>
      </c>
      <c r="N163" s="48">
        <f>RANK(M163,Egyéni!$N$3:$N$156,0)</f>
        <v>27</v>
      </c>
      <c r="O163" s="51"/>
      <c r="P163" s="53"/>
    </row>
    <row r="164" spans="1:16" ht="19.5" customHeight="1" thickBot="1">
      <c r="A164" s="61"/>
      <c r="B164" s="107"/>
      <c r="C164" s="62"/>
      <c r="D164" s="32">
        <f t="shared" si="70"/>
        <v>0</v>
      </c>
      <c r="E164" s="62"/>
      <c r="F164" s="32">
        <f t="shared" si="71"/>
        <v>0</v>
      </c>
      <c r="G164" s="71"/>
      <c r="H164" s="32">
        <f t="shared" si="72"/>
        <v>0</v>
      </c>
      <c r="I164" s="71"/>
      <c r="J164" s="46">
        <f t="shared" si="73"/>
        <v>0</v>
      </c>
      <c r="K164" s="65"/>
      <c r="L164" s="46">
        <f>IF(K164&lt;leány!$D$2,0,VLOOKUP(K164,hfut,3,TRUE))</f>
        <v>0</v>
      </c>
      <c r="M164" s="33">
        <f t="shared" si="74"/>
        <v>0</v>
      </c>
      <c r="N164" s="50">
        <f>RANK(M164,Egyéni!$N$3:$N$156,0)</f>
        <v>27</v>
      </c>
      <c r="O164" s="122"/>
      <c r="P164" s="123"/>
    </row>
    <row r="165" ht="19.5" customHeight="1"/>
    <row r="166" ht="19.5" customHeight="1" thickBot="1"/>
    <row r="167" spans="1:16" ht="19.5" customHeight="1" thickBot="1">
      <c r="A167" s="137"/>
      <c r="B167" s="138"/>
      <c r="C167" s="138"/>
      <c r="D167" s="138"/>
      <c r="E167" s="138"/>
      <c r="F167" s="138"/>
      <c r="G167" s="138"/>
      <c r="H167" s="138"/>
      <c r="I167" s="138"/>
      <c r="J167" s="138"/>
      <c r="K167" s="138"/>
      <c r="L167" s="138"/>
      <c r="M167" s="138"/>
      <c r="N167" s="139"/>
      <c r="O167" s="132">
        <f>RANK(O169,Csapat!$C$3:P170,0)</f>
        <v>5</v>
      </c>
      <c r="P167" s="133"/>
    </row>
    <row r="168" spans="1:16" ht="19.5" customHeight="1" thickBot="1">
      <c r="A168" s="35" t="s">
        <v>0</v>
      </c>
      <c r="B168" s="36" t="s">
        <v>1</v>
      </c>
      <c r="C168" s="118" t="s">
        <v>174</v>
      </c>
      <c r="D168" s="118"/>
      <c r="E168" s="136" t="s">
        <v>2</v>
      </c>
      <c r="F168" s="136"/>
      <c r="G168" s="136" t="s">
        <v>7</v>
      </c>
      <c r="H168" s="136"/>
      <c r="I168" s="119" t="s">
        <v>175</v>
      </c>
      <c r="J168" s="115"/>
      <c r="K168" s="119" t="s">
        <v>169</v>
      </c>
      <c r="L168" s="115"/>
      <c r="M168" s="36" t="s">
        <v>5</v>
      </c>
      <c r="N168" s="37" t="s">
        <v>6</v>
      </c>
      <c r="O168" s="134"/>
      <c r="P168" s="135"/>
    </row>
    <row r="169" spans="1:16" ht="19.5" customHeight="1">
      <c r="A169" s="66"/>
      <c r="B169" s="106"/>
      <c r="C169" s="58"/>
      <c r="D169" s="34">
        <f aca="true" t="shared" si="75" ref="D169:D174">IF(C169&lt;6.19,0,VLOOKUP(C169,rfut,5,TRUE))</f>
        <v>0</v>
      </c>
      <c r="E169" s="60"/>
      <c r="F169" s="34">
        <f aca="true" t="shared" si="76" ref="F169:F174">IF(E169&lt;1.79,0,VLOOKUP(E169,távol,4,TRUE))</f>
        <v>0</v>
      </c>
      <c r="G169" s="67"/>
      <c r="H169" s="34">
        <f aca="true" t="shared" si="77" ref="H169:H174">IF(G169&lt;4,0,VLOOKUP(G169,kisl,2,TRUE))</f>
        <v>0</v>
      </c>
      <c r="I169" s="67"/>
      <c r="J169" s="43">
        <f aca="true" t="shared" si="78" ref="J169:J174">IF(I169&lt;3,0,VLOOKUP(I169,súly,3,TRUE))</f>
        <v>0</v>
      </c>
      <c r="K169" s="63"/>
      <c r="L169" s="45">
        <f>IF(K169&lt;leány!$D$2,0,VLOOKUP(K169,hfut,3,TRUE))</f>
        <v>0</v>
      </c>
      <c r="M169" s="31">
        <f aca="true" t="shared" si="79" ref="M169:M174">SUM(D169,F169,H169,L169,J169)</f>
        <v>0</v>
      </c>
      <c r="N169" s="47">
        <f>RANK(M169,Egyéni!$N$3:$N$156,0)</f>
        <v>27</v>
      </c>
      <c r="O169" s="124">
        <f>SUM(M169:M174)-MIN(M169:M174)</f>
        <v>0</v>
      </c>
      <c r="P169" s="125"/>
    </row>
    <row r="170" spans="1:16" ht="19.5" customHeight="1">
      <c r="A170" s="59"/>
      <c r="B170" s="106"/>
      <c r="C170" s="60"/>
      <c r="D170" s="30">
        <f t="shared" si="75"/>
        <v>0</v>
      </c>
      <c r="E170" s="60"/>
      <c r="F170" s="34">
        <f t="shared" si="76"/>
        <v>0</v>
      </c>
      <c r="G170" s="68"/>
      <c r="H170" s="30">
        <f t="shared" si="77"/>
        <v>0</v>
      </c>
      <c r="I170" s="68"/>
      <c r="J170" s="45">
        <f t="shared" si="78"/>
        <v>0</v>
      </c>
      <c r="K170" s="64"/>
      <c r="L170" s="45">
        <f>IF(K170&lt;leány!$D$2,0,VLOOKUP(K170,hfut,3,TRUE))</f>
        <v>0</v>
      </c>
      <c r="M170" s="31">
        <f t="shared" si="79"/>
        <v>0</v>
      </c>
      <c r="N170" s="48">
        <f>RANK(M170,Egyéni!$N$3:$N$156,0)</f>
        <v>27</v>
      </c>
      <c r="O170" s="126"/>
      <c r="P170" s="127"/>
    </row>
    <row r="171" spans="1:16" ht="19.5" customHeight="1">
      <c r="A171" s="59"/>
      <c r="B171" s="106"/>
      <c r="C171" s="60"/>
      <c r="D171" s="30">
        <f t="shared" si="75"/>
        <v>0</v>
      </c>
      <c r="E171" s="60"/>
      <c r="F171" s="34">
        <f t="shared" si="76"/>
        <v>0</v>
      </c>
      <c r="G171" s="70"/>
      <c r="H171" s="30">
        <f t="shared" si="77"/>
        <v>0</v>
      </c>
      <c r="I171" s="70"/>
      <c r="J171" s="45">
        <f t="shared" si="78"/>
        <v>0</v>
      </c>
      <c r="K171" s="64"/>
      <c r="L171" s="45">
        <f>IF(K171&lt;leány!$D$2,0,VLOOKUP(K171,hfut,3,TRUE))</f>
        <v>0</v>
      </c>
      <c r="M171" s="31">
        <f t="shared" si="79"/>
        <v>0</v>
      </c>
      <c r="N171" s="48">
        <f>RANK(M171,Egyéni!$N$3:$N$156,0)</f>
        <v>27</v>
      </c>
      <c r="O171" s="126"/>
      <c r="P171" s="127"/>
    </row>
    <row r="172" spans="1:16" ht="19.5" customHeight="1">
      <c r="A172" s="59"/>
      <c r="B172" s="106"/>
      <c r="C172" s="60"/>
      <c r="D172" s="30">
        <f t="shared" si="75"/>
        <v>0</v>
      </c>
      <c r="E172" s="60"/>
      <c r="F172" s="34">
        <f t="shared" si="76"/>
        <v>0</v>
      </c>
      <c r="G172" s="70"/>
      <c r="H172" s="30">
        <f t="shared" si="77"/>
        <v>0</v>
      </c>
      <c r="I172" s="70"/>
      <c r="J172" s="45">
        <f t="shared" si="78"/>
        <v>0</v>
      </c>
      <c r="K172" s="64"/>
      <c r="L172" s="45">
        <f>IF(K172&lt;leány!$D$2,0,VLOOKUP(K172,hfut,3,TRUE))</f>
        <v>0</v>
      </c>
      <c r="M172" s="31">
        <f t="shared" si="79"/>
        <v>0</v>
      </c>
      <c r="N172" s="48">
        <f>RANK(M172,Egyéni!$N$3:$N$156,0)</f>
        <v>27</v>
      </c>
      <c r="O172" s="126"/>
      <c r="P172" s="127"/>
    </row>
    <row r="173" spans="1:16" ht="19.5" customHeight="1">
      <c r="A173" s="59"/>
      <c r="B173" s="106"/>
      <c r="C173" s="60"/>
      <c r="D173" s="30">
        <f t="shared" si="75"/>
        <v>0</v>
      </c>
      <c r="E173" s="60"/>
      <c r="F173" s="34">
        <f t="shared" si="76"/>
        <v>0</v>
      </c>
      <c r="G173" s="70"/>
      <c r="H173" s="30">
        <f t="shared" si="77"/>
        <v>0</v>
      </c>
      <c r="I173" s="70"/>
      <c r="J173" s="45">
        <f t="shared" si="78"/>
        <v>0</v>
      </c>
      <c r="K173" s="64"/>
      <c r="L173" s="45">
        <f>IF(K173&lt;leány!$D$2,0,VLOOKUP(K173,hfut,3,TRUE))</f>
        <v>0</v>
      </c>
      <c r="M173" s="31">
        <f t="shared" si="79"/>
        <v>0</v>
      </c>
      <c r="N173" s="48">
        <f>RANK(M173,Egyéni!$N$3:$N$156,0)</f>
        <v>27</v>
      </c>
      <c r="O173" s="51"/>
      <c r="P173" s="53"/>
    </row>
    <row r="174" spans="1:16" ht="19.5" customHeight="1" thickBot="1">
      <c r="A174" s="61"/>
      <c r="B174" s="107"/>
      <c r="C174" s="62"/>
      <c r="D174" s="32">
        <f t="shared" si="75"/>
        <v>0</v>
      </c>
      <c r="E174" s="62"/>
      <c r="F174" s="32">
        <f t="shared" si="76"/>
        <v>0</v>
      </c>
      <c r="G174" s="71"/>
      <c r="H174" s="32">
        <f t="shared" si="77"/>
        <v>0</v>
      </c>
      <c r="I174" s="71"/>
      <c r="J174" s="46">
        <f t="shared" si="78"/>
        <v>0</v>
      </c>
      <c r="K174" s="65"/>
      <c r="L174" s="46">
        <f>IF(K174&lt;leány!$D$2,0,VLOOKUP(K174,hfut,3,TRUE))</f>
        <v>0</v>
      </c>
      <c r="M174" s="33">
        <f t="shared" si="79"/>
        <v>0</v>
      </c>
      <c r="N174" s="50">
        <f>RANK(M174,Egyéni!$N$3:$N$156,0)</f>
        <v>27</v>
      </c>
      <c r="O174" s="122"/>
      <c r="P174" s="123"/>
    </row>
    <row r="175" ht="19.5" customHeight="1"/>
    <row r="176" ht="19.5" customHeight="1" thickBot="1"/>
    <row r="177" spans="1:16" ht="19.5" customHeight="1" thickBot="1">
      <c r="A177" s="137"/>
      <c r="B177" s="138"/>
      <c r="C177" s="138"/>
      <c r="D177" s="138"/>
      <c r="E177" s="138"/>
      <c r="F177" s="138"/>
      <c r="G177" s="138"/>
      <c r="H177" s="138"/>
      <c r="I177" s="138"/>
      <c r="J177" s="138"/>
      <c r="K177" s="138"/>
      <c r="L177" s="138"/>
      <c r="M177" s="138"/>
      <c r="N177" s="139"/>
      <c r="O177" s="132">
        <f>RANK(O179,Csapat!$C$3:P180,0)</f>
        <v>5</v>
      </c>
      <c r="P177" s="133"/>
    </row>
    <row r="178" spans="1:16" ht="19.5" customHeight="1" thickBot="1">
      <c r="A178" s="35" t="s">
        <v>0</v>
      </c>
      <c r="B178" s="36" t="s">
        <v>1</v>
      </c>
      <c r="C178" s="118" t="s">
        <v>174</v>
      </c>
      <c r="D178" s="118"/>
      <c r="E178" s="136" t="s">
        <v>2</v>
      </c>
      <c r="F178" s="136"/>
      <c r="G178" s="136" t="s">
        <v>7</v>
      </c>
      <c r="H178" s="136"/>
      <c r="I178" s="119" t="s">
        <v>175</v>
      </c>
      <c r="J178" s="115"/>
      <c r="K178" s="119" t="s">
        <v>169</v>
      </c>
      <c r="L178" s="115"/>
      <c r="M178" s="36" t="s">
        <v>5</v>
      </c>
      <c r="N178" s="37" t="s">
        <v>6</v>
      </c>
      <c r="O178" s="134"/>
      <c r="P178" s="135"/>
    </row>
    <row r="179" spans="1:16" ht="19.5" customHeight="1">
      <c r="A179" s="66"/>
      <c r="B179" s="106"/>
      <c r="C179" s="58"/>
      <c r="D179" s="34">
        <f aca="true" t="shared" si="80" ref="D179:D184">IF(C179&lt;6.19,0,VLOOKUP(C179,rfut,5,TRUE))</f>
        <v>0</v>
      </c>
      <c r="E179" s="60"/>
      <c r="F179" s="34">
        <f aca="true" t="shared" si="81" ref="F179:F184">IF(E179&lt;1.79,0,VLOOKUP(E179,távol,4,TRUE))</f>
        <v>0</v>
      </c>
      <c r="G179" s="67"/>
      <c r="H179" s="34">
        <f aca="true" t="shared" si="82" ref="H179:H184">IF(G179&lt;4,0,VLOOKUP(G179,kisl,2,TRUE))</f>
        <v>0</v>
      </c>
      <c r="I179" s="67"/>
      <c r="J179" s="43">
        <f aca="true" t="shared" si="83" ref="J179:J184">IF(I179&lt;3,0,VLOOKUP(I179,súly,3,TRUE))</f>
        <v>0</v>
      </c>
      <c r="K179" s="63"/>
      <c r="L179" s="45">
        <f>IF(K179&lt;leány!$D$2,0,VLOOKUP(K179,hfut,3,TRUE))</f>
        <v>0</v>
      </c>
      <c r="M179" s="31">
        <f aca="true" t="shared" si="84" ref="M179:M184">SUM(D179,F179,H179,L179,J179)</f>
        <v>0</v>
      </c>
      <c r="N179" s="47">
        <f>RANK(M179,Egyéni!$N$3:$N$156,0)</f>
        <v>27</v>
      </c>
      <c r="O179" s="124">
        <f>SUM(M179:M184)-MIN(M179:M184)</f>
        <v>0</v>
      </c>
      <c r="P179" s="125"/>
    </row>
    <row r="180" spans="1:16" ht="19.5" customHeight="1">
      <c r="A180" s="59"/>
      <c r="B180" s="106"/>
      <c r="C180" s="60"/>
      <c r="D180" s="30">
        <f t="shared" si="80"/>
        <v>0</v>
      </c>
      <c r="E180" s="60"/>
      <c r="F180" s="34">
        <f t="shared" si="81"/>
        <v>0</v>
      </c>
      <c r="G180" s="68"/>
      <c r="H180" s="30">
        <f t="shared" si="82"/>
        <v>0</v>
      </c>
      <c r="I180" s="68"/>
      <c r="J180" s="45">
        <f t="shared" si="83"/>
        <v>0</v>
      </c>
      <c r="K180" s="64"/>
      <c r="L180" s="45">
        <f>IF(K180&lt;leány!$D$2,0,VLOOKUP(K180,hfut,3,TRUE))</f>
        <v>0</v>
      </c>
      <c r="M180" s="31">
        <f t="shared" si="84"/>
        <v>0</v>
      </c>
      <c r="N180" s="48">
        <f>RANK(M180,Egyéni!$N$3:$N$156,0)</f>
        <v>27</v>
      </c>
      <c r="O180" s="126"/>
      <c r="P180" s="127"/>
    </row>
    <row r="181" spans="1:16" ht="19.5" customHeight="1">
      <c r="A181" s="59"/>
      <c r="B181" s="106"/>
      <c r="C181" s="60"/>
      <c r="D181" s="30">
        <f t="shared" si="80"/>
        <v>0</v>
      </c>
      <c r="E181" s="60"/>
      <c r="F181" s="34">
        <f t="shared" si="81"/>
        <v>0</v>
      </c>
      <c r="G181" s="70"/>
      <c r="H181" s="30">
        <f t="shared" si="82"/>
        <v>0</v>
      </c>
      <c r="I181" s="70"/>
      <c r="J181" s="45">
        <f t="shared" si="83"/>
        <v>0</v>
      </c>
      <c r="K181" s="64"/>
      <c r="L181" s="45">
        <f>IF(K181&lt;leány!$D$2,0,VLOOKUP(K181,hfut,3,TRUE))</f>
        <v>0</v>
      </c>
      <c r="M181" s="31">
        <f t="shared" si="84"/>
        <v>0</v>
      </c>
      <c r="N181" s="48">
        <f>RANK(M181,Egyéni!$N$3:$N$156,0)</f>
        <v>27</v>
      </c>
      <c r="O181" s="126"/>
      <c r="P181" s="127"/>
    </row>
    <row r="182" spans="1:16" ht="19.5" customHeight="1">
      <c r="A182" s="59"/>
      <c r="B182" s="106"/>
      <c r="C182" s="60"/>
      <c r="D182" s="30">
        <f t="shared" si="80"/>
        <v>0</v>
      </c>
      <c r="E182" s="60"/>
      <c r="F182" s="34">
        <f t="shared" si="81"/>
        <v>0</v>
      </c>
      <c r="G182" s="70"/>
      <c r="H182" s="30">
        <f t="shared" si="82"/>
        <v>0</v>
      </c>
      <c r="I182" s="70"/>
      <c r="J182" s="45">
        <f t="shared" si="83"/>
        <v>0</v>
      </c>
      <c r="K182" s="64"/>
      <c r="L182" s="45">
        <f>IF(K182&lt;leány!$D$2,0,VLOOKUP(K182,hfut,3,TRUE))</f>
        <v>0</v>
      </c>
      <c r="M182" s="31">
        <f t="shared" si="84"/>
        <v>0</v>
      </c>
      <c r="N182" s="48">
        <f>RANK(M182,Egyéni!$N$3:$N$156,0)</f>
        <v>27</v>
      </c>
      <c r="O182" s="126"/>
      <c r="P182" s="127"/>
    </row>
    <row r="183" spans="1:16" ht="19.5" customHeight="1">
      <c r="A183" s="59"/>
      <c r="B183" s="106"/>
      <c r="C183" s="60"/>
      <c r="D183" s="30">
        <f t="shared" si="80"/>
        <v>0</v>
      </c>
      <c r="E183" s="60"/>
      <c r="F183" s="34">
        <f t="shared" si="81"/>
        <v>0</v>
      </c>
      <c r="G183" s="70"/>
      <c r="H183" s="30">
        <f t="shared" si="82"/>
        <v>0</v>
      </c>
      <c r="I183" s="70"/>
      <c r="J183" s="45">
        <f t="shared" si="83"/>
        <v>0</v>
      </c>
      <c r="K183" s="64"/>
      <c r="L183" s="45">
        <f>IF(K183&lt;leány!$D$2,0,VLOOKUP(K183,hfut,3,TRUE))</f>
        <v>0</v>
      </c>
      <c r="M183" s="31">
        <f t="shared" si="84"/>
        <v>0</v>
      </c>
      <c r="N183" s="48">
        <f>RANK(M183,Egyéni!$N$3:$N$156,0)</f>
        <v>27</v>
      </c>
      <c r="O183" s="51"/>
      <c r="P183" s="53"/>
    </row>
    <row r="184" spans="1:16" ht="19.5" customHeight="1" thickBot="1">
      <c r="A184" s="61"/>
      <c r="B184" s="107"/>
      <c r="C184" s="62"/>
      <c r="D184" s="32">
        <f t="shared" si="80"/>
        <v>0</v>
      </c>
      <c r="E184" s="62"/>
      <c r="F184" s="32">
        <f t="shared" si="81"/>
        <v>0</v>
      </c>
      <c r="G184" s="71"/>
      <c r="H184" s="32">
        <f t="shared" si="82"/>
        <v>0</v>
      </c>
      <c r="I184" s="71"/>
      <c r="J184" s="46">
        <f t="shared" si="83"/>
        <v>0</v>
      </c>
      <c r="K184" s="65"/>
      <c r="L184" s="46">
        <f>IF(K184&lt;leány!$D$2,0,VLOOKUP(K184,hfut,3,TRUE))</f>
        <v>0</v>
      </c>
      <c r="M184" s="33">
        <f t="shared" si="84"/>
        <v>0</v>
      </c>
      <c r="N184" s="50">
        <f>RANK(M184,Egyéni!$N$3:$N$156,0)</f>
        <v>27</v>
      </c>
      <c r="O184" s="122"/>
      <c r="P184" s="123"/>
    </row>
    <row r="185" ht="19.5" customHeight="1"/>
    <row r="186" ht="19.5" customHeight="1" thickBot="1"/>
    <row r="187" spans="1:16" ht="19.5" customHeight="1" thickBot="1">
      <c r="A187" s="137"/>
      <c r="B187" s="138"/>
      <c r="C187" s="138"/>
      <c r="D187" s="138"/>
      <c r="E187" s="138"/>
      <c r="F187" s="138"/>
      <c r="G187" s="138"/>
      <c r="H187" s="138"/>
      <c r="I187" s="138"/>
      <c r="J187" s="138"/>
      <c r="K187" s="138"/>
      <c r="L187" s="138"/>
      <c r="M187" s="138"/>
      <c r="N187" s="139"/>
      <c r="O187" s="132">
        <f>RANK(O189,Csapat!$C$3:P190,0)</f>
        <v>5</v>
      </c>
      <c r="P187" s="133"/>
    </row>
    <row r="188" spans="1:16" ht="19.5" customHeight="1" thickBot="1">
      <c r="A188" s="35" t="s">
        <v>0</v>
      </c>
      <c r="B188" s="36" t="s">
        <v>1</v>
      </c>
      <c r="C188" s="118" t="s">
        <v>174</v>
      </c>
      <c r="D188" s="118"/>
      <c r="E188" s="136" t="s">
        <v>2</v>
      </c>
      <c r="F188" s="136"/>
      <c r="G188" s="136" t="s">
        <v>7</v>
      </c>
      <c r="H188" s="136"/>
      <c r="I188" s="119" t="s">
        <v>175</v>
      </c>
      <c r="J188" s="115"/>
      <c r="K188" s="119" t="s">
        <v>169</v>
      </c>
      <c r="L188" s="115"/>
      <c r="M188" s="36" t="s">
        <v>5</v>
      </c>
      <c r="N188" s="37" t="s">
        <v>6</v>
      </c>
      <c r="O188" s="134"/>
      <c r="P188" s="135"/>
    </row>
    <row r="189" spans="1:16" ht="19.5" customHeight="1">
      <c r="A189" s="66"/>
      <c r="B189" s="106"/>
      <c r="C189" s="58"/>
      <c r="D189" s="34">
        <f aca="true" t="shared" si="85" ref="D189:D194">IF(C189&lt;6.19,0,VLOOKUP(C189,rfut,5,TRUE))</f>
        <v>0</v>
      </c>
      <c r="E189" s="60"/>
      <c r="F189" s="34">
        <f aca="true" t="shared" si="86" ref="F189:F194">IF(E189&lt;1.79,0,VLOOKUP(E189,távol,4,TRUE))</f>
        <v>0</v>
      </c>
      <c r="G189" s="67"/>
      <c r="H189" s="34">
        <f aca="true" t="shared" si="87" ref="H189:H194">IF(G189&lt;4,0,VLOOKUP(G189,kisl,2,TRUE))</f>
        <v>0</v>
      </c>
      <c r="I189" s="67"/>
      <c r="J189" s="43">
        <f aca="true" t="shared" si="88" ref="J189:J194">IF(I189&lt;3,0,VLOOKUP(I189,súly,3,TRUE))</f>
        <v>0</v>
      </c>
      <c r="K189" s="63"/>
      <c r="L189" s="45">
        <f>IF(K189&lt;leány!$D$2,0,VLOOKUP(K189,hfut,3,TRUE))</f>
        <v>0</v>
      </c>
      <c r="M189" s="31">
        <f aca="true" t="shared" si="89" ref="M189:M194">SUM(D189,F189,H189,L189,J189)</f>
        <v>0</v>
      </c>
      <c r="N189" s="47">
        <f>RANK(M189,Egyéni!$N$3:$N$156,0)</f>
        <v>27</v>
      </c>
      <c r="O189" s="124">
        <f>SUM(M189:M194)-MIN(M189:M194)</f>
        <v>0</v>
      </c>
      <c r="P189" s="125"/>
    </row>
    <row r="190" spans="1:16" ht="19.5" customHeight="1">
      <c r="A190" s="59"/>
      <c r="B190" s="106"/>
      <c r="C190" s="60"/>
      <c r="D190" s="30">
        <f t="shared" si="85"/>
        <v>0</v>
      </c>
      <c r="E190" s="60"/>
      <c r="F190" s="34">
        <f t="shared" si="86"/>
        <v>0</v>
      </c>
      <c r="G190" s="68"/>
      <c r="H190" s="30">
        <f t="shared" si="87"/>
        <v>0</v>
      </c>
      <c r="I190" s="68"/>
      <c r="J190" s="45">
        <f t="shared" si="88"/>
        <v>0</v>
      </c>
      <c r="K190" s="64"/>
      <c r="L190" s="45">
        <f>IF(K190&lt;leány!$D$2,0,VLOOKUP(K190,hfut,3,TRUE))</f>
        <v>0</v>
      </c>
      <c r="M190" s="31">
        <f t="shared" si="89"/>
        <v>0</v>
      </c>
      <c r="N190" s="48">
        <f>RANK(M190,Egyéni!$N$3:$N$156,0)</f>
        <v>27</v>
      </c>
      <c r="O190" s="126"/>
      <c r="P190" s="127"/>
    </row>
    <row r="191" spans="1:16" ht="19.5" customHeight="1">
      <c r="A191" s="59"/>
      <c r="B191" s="106"/>
      <c r="C191" s="60"/>
      <c r="D191" s="30">
        <f t="shared" si="85"/>
        <v>0</v>
      </c>
      <c r="E191" s="60"/>
      <c r="F191" s="34">
        <f t="shared" si="86"/>
        <v>0</v>
      </c>
      <c r="G191" s="70"/>
      <c r="H191" s="30">
        <f t="shared" si="87"/>
        <v>0</v>
      </c>
      <c r="I191" s="70"/>
      <c r="J191" s="45">
        <f t="shared" si="88"/>
        <v>0</v>
      </c>
      <c r="K191" s="64"/>
      <c r="L191" s="45">
        <f>IF(K191&lt;leány!$D$2,0,VLOOKUP(K191,hfut,3,TRUE))</f>
        <v>0</v>
      </c>
      <c r="M191" s="31">
        <f t="shared" si="89"/>
        <v>0</v>
      </c>
      <c r="N191" s="48">
        <f>RANK(M191,Egyéni!$N$3:$N$156,0)</f>
        <v>27</v>
      </c>
      <c r="O191" s="126"/>
      <c r="P191" s="127"/>
    </row>
    <row r="192" spans="1:16" ht="19.5" customHeight="1">
      <c r="A192" s="59"/>
      <c r="B192" s="106"/>
      <c r="C192" s="60"/>
      <c r="D192" s="30">
        <f t="shared" si="85"/>
        <v>0</v>
      </c>
      <c r="E192" s="60"/>
      <c r="F192" s="34">
        <f t="shared" si="86"/>
        <v>0</v>
      </c>
      <c r="G192" s="70"/>
      <c r="H192" s="30">
        <f t="shared" si="87"/>
        <v>0</v>
      </c>
      <c r="I192" s="70"/>
      <c r="J192" s="45">
        <f t="shared" si="88"/>
        <v>0</v>
      </c>
      <c r="K192" s="64"/>
      <c r="L192" s="45">
        <f>IF(K192&lt;leány!$D$2,0,VLOOKUP(K192,hfut,3,TRUE))</f>
        <v>0</v>
      </c>
      <c r="M192" s="31">
        <f t="shared" si="89"/>
        <v>0</v>
      </c>
      <c r="N192" s="48">
        <f>RANK(M192,Egyéni!$N$3:$N$156,0)</f>
        <v>27</v>
      </c>
      <c r="O192" s="126"/>
      <c r="P192" s="127"/>
    </row>
    <row r="193" spans="1:16" ht="19.5" customHeight="1">
      <c r="A193" s="59"/>
      <c r="B193" s="106"/>
      <c r="C193" s="60"/>
      <c r="D193" s="30">
        <f t="shared" si="85"/>
        <v>0</v>
      </c>
      <c r="E193" s="60"/>
      <c r="F193" s="34">
        <f t="shared" si="86"/>
        <v>0</v>
      </c>
      <c r="G193" s="70"/>
      <c r="H193" s="30">
        <f t="shared" si="87"/>
        <v>0</v>
      </c>
      <c r="I193" s="70"/>
      <c r="J193" s="45">
        <f t="shared" si="88"/>
        <v>0</v>
      </c>
      <c r="K193" s="64"/>
      <c r="L193" s="45">
        <f>IF(K193&lt;leány!$D$2,0,VLOOKUP(K193,hfut,3,TRUE))</f>
        <v>0</v>
      </c>
      <c r="M193" s="31">
        <f t="shared" si="89"/>
        <v>0</v>
      </c>
      <c r="N193" s="48">
        <f>RANK(M193,Egyéni!$N$3:$N$156,0)</f>
        <v>27</v>
      </c>
      <c r="O193" s="51"/>
      <c r="P193" s="53"/>
    </row>
    <row r="194" spans="1:16" ht="19.5" customHeight="1" thickBot="1">
      <c r="A194" s="61"/>
      <c r="B194" s="107"/>
      <c r="C194" s="62"/>
      <c r="D194" s="32">
        <f t="shared" si="85"/>
        <v>0</v>
      </c>
      <c r="E194" s="62"/>
      <c r="F194" s="32">
        <f t="shared" si="86"/>
        <v>0</v>
      </c>
      <c r="G194" s="71"/>
      <c r="H194" s="32">
        <f t="shared" si="87"/>
        <v>0</v>
      </c>
      <c r="I194" s="71"/>
      <c r="J194" s="46">
        <f t="shared" si="88"/>
        <v>0</v>
      </c>
      <c r="K194" s="65"/>
      <c r="L194" s="46">
        <f>IF(K194&lt;leány!$D$2,0,VLOOKUP(K194,hfut,3,TRUE))</f>
        <v>0</v>
      </c>
      <c r="M194" s="33">
        <f t="shared" si="89"/>
        <v>0</v>
      </c>
      <c r="N194" s="50">
        <f>RANK(M194,Egyéni!$N$3:$N$156,0)</f>
        <v>27</v>
      </c>
      <c r="O194" s="122"/>
      <c r="P194" s="123"/>
    </row>
    <row r="195" ht="19.5" customHeight="1"/>
    <row r="196" ht="19.5" customHeight="1" thickBot="1"/>
    <row r="197" spans="1:16" ht="19.5" customHeight="1" thickBot="1">
      <c r="A197" s="137"/>
      <c r="B197" s="138"/>
      <c r="C197" s="138"/>
      <c r="D197" s="138"/>
      <c r="E197" s="138"/>
      <c r="F197" s="138"/>
      <c r="G197" s="138"/>
      <c r="H197" s="138"/>
      <c r="I197" s="138"/>
      <c r="J197" s="138"/>
      <c r="K197" s="138"/>
      <c r="L197" s="138"/>
      <c r="M197" s="138"/>
      <c r="N197" s="139"/>
      <c r="O197" s="132">
        <f>RANK(O199,Csapat!$C$3:P200,0)</f>
        <v>5</v>
      </c>
      <c r="P197" s="133"/>
    </row>
    <row r="198" spans="1:16" ht="19.5" customHeight="1" thickBot="1">
      <c r="A198" s="35" t="s">
        <v>0</v>
      </c>
      <c r="B198" s="36" t="s">
        <v>1</v>
      </c>
      <c r="C198" s="118" t="s">
        <v>174</v>
      </c>
      <c r="D198" s="118"/>
      <c r="E198" s="136" t="s">
        <v>2</v>
      </c>
      <c r="F198" s="136"/>
      <c r="G198" s="136" t="s">
        <v>7</v>
      </c>
      <c r="H198" s="136"/>
      <c r="I198" s="119" t="s">
        <v>175</v>
      </c>
      <c r="J198" s="115"/>
      <c r="K198" s="119" t="s">
        <v>169</v>
      </c>
      <c r="L198" s="115"/>
      <c r="M198" s="36" t="s">
        <v>5</v>
      </c>
      <c r="N198" s="37" t="s">
        <v>6</v>
      </c>
      <c r="O198" s="134"/>
      <c r="P198" s="135"/>
    </row>
    <row r="199" spans="1:16" ht="19.5" customHeight="1">
      <c r="A199" s="66"/>
      <c r="B199" s="106"/>
      <c r="C199" s="58"/>
      <c r="D199" s="34">
        <f aca="true" t="shared" si="90" ref="D199:D204">IF(C199&lt;6.19,0,VLOOKUP(C199,rfut,5,TRUE))</f>
        <v>0</v>
      </c>
      <c r="E199" s="60"/>
      <c r="F199" s="34">
        <f aca="true" t="shared" si="91" ref="F199:F204">IF(E199&lt;1.79,0,VLOOKUP(E199,távol,4,TRUE))</f>
        <v>0</v>
      </c>
      <c r="G199" s="67"/>
      <c r="H199" s="34">
        <f aca="true" t="shared" si="92" ref="H199:H204">IF(G199&lt;4,0,VLOOKUP(G199,kisl,2,TRUE))</f>
        <v>0</v>
      </c>
      <c r="I199" s="67"/>
      <c r="J199" s="43">
        <f aca="true" t="shared" si="93" ref="J199:J204">IF(I199&lt;3,0,VLOOKUP(I199,súly,3,TRUE))</f>
        <v>0</v>
      </c>
      <c r="K199" s="63"/>
      <c r="L199" s="45">
        <f>IF(K199&lt;leány!$D$2,0,VLOOKUP(K199,hfut,3,TRUE))</f>
        <v>0</v>
      </c>
      <c r="M199" s="31">
        <f aca="true" t="shared" si="94" ref="M199:M204">SUM(D199,F199,H199,L199,J199)</f>
        <v>0</v>
      </c>
      <c r="N199" s="47">
        <f>RANK(M199,Egyéni!$N$3:$N$156,0)</f>
        <v>27</v>
      </c>
      <c r="O199" s="124">
        <f>SUM(M199:M204)-MIN(M199:M204)</f>
        <v>0</v>
      </c>
      <c r="P199" s="125"/>
    </row>
    <row r="200" spans="1:16" ht="19.5" customHeight="1">
      <c r="A200" s="59"/>
      <c r="B200" s="106"/>
      <c r="C200" s="60"/>
      <c r="D200" s="30">
        <f t="shared" si="90"/>
        <v>0</v>
      </c>
      <c r="E200" s="60"/>
      <c r="F200" s="34">
        <f t="shared" si="91"/>
        <v>0</v>
      </c>
      <c r="G200" s="68"/>
      <c r="H200" s="30">
        <f t="shared" si="92"/>
        <v>0</v>
      </c>
      <c r="I200" s="68"/>
      <c r="J200" s="45">
        <f t="shared" si="93"/>
        <v>0</v>
      </c>
      <c r="K200" s="64"/>
      <c r="L200" s="45">
        <f>IF(K200&lt;leány!$D$2,0,VLOOKUP(K200,hfut,3,TRUE))</f>
        <v>0</v>
      </c>
      <c r="M200" s="31">
        <f t="shared" si="94"/>
        <v>0</v>
      </c>
      <c r="N200" s="48">
        <f>RANK(M200,Egyéni!$N$3:$N$156,0)</f>
        <v>27</v>
      </c>
      <c r="O200" s="126"/>
      <c r="P200" s="127"/>
    </row>
    <row r="201" spans="1:16" ht="19.5" customHeight="1">
      <c r="A201" s="59"/>
      <c r="B201" s="106"/>
      <c r="C201" s="60"/>
      <c r="D201" s="30">
        <f t="shared" si="90"/>
        <v>0</v>
      </c>
      <c r="E201" s="60"/>
      <c r="F201" s="34">
        <f t="shared" si="91"/>
        <v>0</v>
      </c>
      <c r="G201" s="70"/>
      <c r="H201" s="30">
        <f t="shared" si="92"/>
        <v>0</v>
      </c>
      <c r="I201" s="70"/>
      <c r="J201" s="45">
        <f t="shared" si="93"/>
        <v>0</v>
      </c>
      <c r="K201" s="64"/>
      <c r="L201" s="45">
        <f>IF(K201&lt;leány!$D$2,0,VLOOKUP(K201,hfut,3,TRUE))</f>
        <v>0</v>
      </c>
      <c r="M201" s="31">
        <f t="shared" si="94"/>
        <v>0</v>
      </c>
      <c r="N201" s="48">
        <f>RANK(M201,Egyéni!$N$3:$N$156,0)</f>
        <v>27</v>
      </c>
      <c r="O201" s="126"/>
      <c r="P201" s="127"/>
    </row>
    <row r="202" spans="1:16" ht="19.5" customHeight="1">
      <c r="A202" s="59"/>
      <c r="B202" s="106"/>
      <c r="C202" s="60"/>
      <c r="D202" s="30">
        <f t="shared" si="90"/>
        <v>0</v>
      </c>
      <c r="E202" s="60"/>
      <c r="F202" s="34">
        <f t="shared" si="91"/>
        <v>0</v>
      </c>
      <c r="G202" s="70"/>
      <c r="H202" s="30">
        <f t="shared" si="92"/>
        <v>0</v>
      </c>
      <c r="I202" s="70"/>
      <c r="J202" s="45">
        <f t="shared" si="93"/>
        <v>0</v>
      </c>
      <c r="K202" s="64"/>
      <c r="L202" s="45">
        <f>IF(K202&lt;leány!$D$2,0,VLOOKUP(K202,hfut,3,TRUE))</f>
        <v>0</v>
      </c>
      <c r="M202" s="31">
        <f t="shared" si="94"/>
        <v>0</v>
      </c>
      <c r="N202" s="48">
        <f>RANK(M202,Egyéni!$N$3:$N$156,0)</f>
        <v>27</v>
      </c>
      <c r="O202" s="126"/>
      <c r="P202" s="127"/>
    </row>
    <row r="203" spans="1:16" ht="19.5" customHeight="1">
      <c r="A203" s="59"/>
      <c r="B203" s="106"/>
      <c r="C203" s="60"/>
      <c r="D203" s="30">
        <f t="shared" si="90"/>
        <v>0</v>
      </c>
      <c r="E203" s="60"/>
      <c r="F203" s="34">
        <f t="shared" si="91"/>
        <v>0</v>
      </c>
      <c r="G203" s="70"/>
      <c r="H203" s="30">
        <f t="shared" si="92"/>
        <v>0</v>
      </c>
      <c r="I203" s="70"/>
      <c r="J203" s="45">
        <f t="shared" si="93"/>
        <v>0</v>
      </c>
      <c r="K203" s="64"/>
      <c r="L203" s="45">
        <f>IF(K203&lt;leány!$D$2,0,VLOOKUP(K203,hfut,3,TRUE))</f>
        <v>0</v>
      </c>
      <c r="M203" s="31">
        <f t="shared" si="94"/>
        <v>0</v>
      </c>
      <c r="N203" s="48">
        <f>RANK(M203,Egyéni!$N$3:$N$156,0)</f>
        <v>27</v>
      </c>
      <c r="O203" s="51"/>
      <c r="P203" s="53"/>
    </row>
    <row r="204" spans="1:16" ht="19.5" customHeight="1" thickBot="1">
      <c r="A204" s="61"/>
      <c r="B204" s="107"/>
      <c r="C204" s="62"/>
      <c r="D204" s="32">
        <f t="shared" si="90"/>
        <v>0</v>
      </c>
      <c r="E204" s="62"/>
      <c r="F204" s="32">
        <f t="shared" si="91"/>
        <v>0</v>
      </c>
      <c r="G204" s="71"/>
      <c r="H204" s="32">
        <f t="shared" si="92"/>
        <v>0</v>
      </c>
      <c r="I204" s="71"/>
      <c r="J204" s="46">
        <f t="shared" si="93"/>
        <v>0</v>
      </c>
      <c r="K204" s="65"/>
      <c r="L204" s="46">
        <f>IF(K204&lt;leány!$D$2,0,VLOOKUP(K204,hfut,3,TRUE))</f>
        <v>0</v>
      </c>
      <c r="M204" s="33">
        <f t="shared" si="94"/>
        <v>0</v>
      </c>
      <c r="N204" s="50">
        <f>RANK(M204,Egyéni!$N$3:$N$156,0)</f>
        <v>27</v>
      </c>
      <c r="O204" s="122"/>
      <c r="P204" s="123"/>
    </row>
    <row r="205" ht="19.5" customHeight="1"/>
    <row r="206" ht="19.5" customHeight="1" thickBot="1"/>
    <row r="207" spans="1:16" ht="19.5" customHeight="1" thickBot="1">
      <c r="A207" s="137"/>
      <c r="B207" s="138"/>
      <c r="C207" s="138"/>
      <c r="D207" s="138"/>
      <c r="E207" s="138"/>
      <c r="F207" s="138"/>
      <c r="G207" s="138"/>
      <c r="H207" s="138"/>
      <c r="I207" s="138"/>
      <c r="J207" s="138"/>
      <c r="K207" s="138"/>
      <c r="L207" s="138"/>
      <c r="M207" s="138"/>
      <c r="N207" s="139"/>
      <c r="O207" s="132">
        <f>RANK(O209,Csapat!$C$3:P210,0)</f>
        <v>5</v>
      </c>
      <c r="P207" s="133"/>
    </row>
    <row r="208" spans="1:16" ht="19.5" customHeight="1" thickBot="1">
      <c r="A208" s="35" t="s">
        <v>0</v>
      </c>
      <c r="B208" s="36" t="s">
        <v>1</v>
      </c>
      <c r="C208" s="118" t="s">
        <v>174</v>
      </c>
      <c r="D208" s="118"/>
      <c r="E208" s="136" t="s">
        <v>2</v>
      </c>
      <c r="F208" s="136"/>
      <c r="G208" s="136" t="s">
        <v>7</v>
      </c>
      <c r="H208" s="136"/>
      <c r="I208" s="119" t="s">
        <v>175</v>
      </c>
      <c r="J208" s="115"/>
      <c r="K208" s="119" t="s">
        <v>169</v>
      </c>
      <c r="L208" s="115"/>
      <c r="M208" s="36" t="s">
        <v>5</v>
      </c>
      <c r="N208" s="37" t="s">
        <v>6</v>
      </c>
      <c r="O208" s="134"/>
      <c r="P208" s="135"/>
    </row>
    <row r="209" spans="1:16" ht="19.5" customHeight="1">
      <c r="A209" s="66"/>
      <c r="B209" s="106"/>
      <c r="C209" s="58"/>
      <c r="D209" s="34">
        <f aca="true" t="shared" si="95" ref="D209:D214">IF(C209&lt;6.19,0,VLOOKUP(C209,rfut,5,TRUE))</f>
        <v>0</v>
      </c>
      <c r="E209" s="60"/>
      <c r="F209" s="34">
        <f aca="true" t="shared" si="96" ref="F209:F214">IF(E209&lt;1.79,0,VLOOKUP(E209,távol,4,TRUE))</f>
        <v>0</v>
      </c>
      <c r="G209" s="67"/>
      <c r="H209" s="34">
        <f aca="true" t="shared" si="97" ref="H209:H214">IF(G209&lt;4,0,VLOOKUP(G209,kisl,2,TRUE))</f>
        <v>0</v>
      </c>
      <c r="I209" s="67"/>
      <c r="J209" s="43">
        <f aca="true" t="shared" si="98" ref="J209:J214">IF(I209&lt;3,0,VLOOKUP(I209,súly,3,TRUE))</f>
        <v>0</v>
      </c>
      <c r="K209" s="63"/>
      <c r="L209" s="45">
        <f>IF(K209&lt;leány!$D$2,0,VLOOKUP(K209,hfut,3,TRUE))</f>
        <v>0</v>
      </c>
      <c r="M209" s="31">
        <f aca="true" t="shared" si="99" ref="M209:M214">SUM(D209,F209,H209,L209,J209)</f>
        <v>0</v>
      </c>
      <c r="N209" s="47">
        <f>RANK(M209,Egyéni!$N$3:$N$156,0)</f>
        <v>27</v>
      </c>
      <c r="O209" s="124">
        <f>SUM(M209:M214)-MIN(M209:M214)</f>
        <v>0</v>
      </c>
      <c r="P209" s="125"/>
    </row>
    <row r="210" spans="1:16" ht="19.5" customHeight="1">
      <c r="A210" s="59"/>
      <c r="B210" s="106"/>
      <c r="C210" s="60"/>
      <c r="D210" s="30">
        <f t="shared" si="95"/>
        <v>0</v>
      </c>
      <c r="E210" s="60"/>
      <c r="F210" s="34">
        <f t="shared" si="96"/>
        <v>0</v>
      </c>
      <c r="G210" s="68"/>
      <c r="H210" s="30">
        <f t="shared" si="97"/>
        <v>0</v>
      </c>
      <c r="I210" s="68"/>
      <c r="J210" s="45">
        <f t="shared" si="98"/>
        <v>0</v>
      </c>
      <c r="K210" s="64"/>
      <c r="L210" s="45">
        <f>IF(K210&lt;leány!$D$2,0,VLOOKUP(K210,hfut,3,TRUE))</f>
        <v>0</v>
      </c>
      <c r="M210" s="31">
        <f t="shared" si="99"/>
        <v>0</v>
      </c>
      <c r="N210" s="48">
        <f>RANK(M210,Egyéni!$N$3:$N$156,0)</f>
        <v>27</v>
      </c>
      <c r="O210" s="126"/>
      <c r="P210" s="127"/>
    </row>
    <row r="211" spans="1:16" ht="19.5" customHeight="1">
      <c r="A211" s="59"/>
      <c r="B211" s="106"/>
      <c r="C211" s="60"/>
      <c r="D211" s="30">
        <f t="shared" si="95"/>
        <v>0</v>
      </c>
      <c r="E211" s="60"/>
      <c r="F211" s="34">
        <f t="shared" si="96"/>
        <v>0</v>
      </c>
      <c r="G211" s="70"/>
      <c r="H211" s="30">
        <f t="shared" si="97"/>
        <v>0</v>
      </c>
      <c r="I211" s="70"/>
      <c r="J211" s="45">
        <f t="shared" si="98"/>
        <v>0</v>
      </c>
      <c r="K211" s="64"/>
      <c r="L211" s="45">
        <f>IF(K211&lt;leány!$D$2,0,VLOOKUP(K211,hfut,3,TRUE))</f>
        <v>0</v>
      </c>
      <c r="M211" s="31">
        <f t="shared" si="99"/>
        <v>0</v>
      </c>
      <c r="N211" s="48">
        <f>RANK(M211,Egyéni!$N$3:$N$156,0)</f>
        <v>27</v>
      </c>
      <c r="O211" s="126"/>
      <c r="P211" s="127"/>
    </row>
    <row r="212" spans="1:16" ht="19.5" customHeight="1">
      <c r="A212" s="59"/>
      <c r="B212" s="106"/>
      <c r="C212" s="60"/>
      <c r="D212" s="30">
        <f t="shared" si="95"/>
        <v>0</v>
      </c>
      <c r="E212" s="60"/>
      <c r="F212" s="34">
        <f t="shared" si="96"/>
        <v>0</v>
      </c>
      <c r="G212" s="70"/>
      <c r="H212" s="30">
        <f t="shared" si="97"/>
        <v>0</v>
      </c>
      <c r="I212" s="70"/>
      <c r="J212" s="45">
        <f t="shared" si="98"/>
        <v>0</v>
      </c>
      <c r="K212" s="64"/>
      <c r="L212" s="45">
        <f>IF(K212&lt;leány!$D$2,0,VLOOKUP(K212,hfut,3,TRUE))</f>
        <v>0</v>
      </c>
      <c r="M212" s="31">
        <f t="shared" si="99"/>
        <v>0</v>
      </c>
      <c r="N212" s="48">
        <f>RANK(M212,Egyéni!$N$3:$N$156,0)</f>
        <v>27</v>
      </c>
      <c r="O212" s="126"/>
      <c r="P212" s="127"/>
    </row>
    <row r="213" spans="1:16" ht="19.5" customHeight="1">
      <c r="A213" s="59"/>
      <c r="B213" s="106"/>
      <c r="C213" s="60"/>
      <c r="D213" s="30">
        <f t="shared" si="95"/>
        <v>0</v>
      </c>
      <c r="E213" s="60"/>
      <c r="F213" s="34">
        <f t="shared" si="96"/>
        <v>0</v>
      </c>
      <c r="G213" s="70"/>
      <c r="H213" s="30">
        <f t="shared" si="97"/>
        <v>0</v>
      </c>
      <c r="I213" s="70"/>
      <c r="J213" s="45">
        <f t="shared" si="98"/>
        <v>0</v>
      </c>
      <c r="K213" s="64"/>
      <c r="L213" s="45">
        <f>IF(K213&lt;leány!$D$2,0,VLOOKUP(K213,hfut,3,TRUE))</f>
        <v>0</v>
      </c>
      <c r="M213" s="31">
        <f t="shared" si="99"/>
        <v>0</v>
      </c>
      <c r="N213" s="48">
        <f>RANK(M213,Egyéni!$N$3:$N$156,0)</f>
        <v>27</v>
      </c>
      <c r="O213" s="51"/>
      <c r="P213" s="53"/>
    </row>
    <row r="214" spans="1:16" ht="19.5" customHeight="1" thickBot="1">
      <c r="A214" s="61"/>
      <c r="B214" s="107"/>
      <c r="C214" s="62"/>
      <c r="D214" s="32">
        <f t="shared" si="95"/>
        <v>0</v>
      </c>
      <c r="E214" s="62"/>
      <c r="F214" s="32">
        <f t="shared" si="96"/>
        <v>0</v>
      </c>
      <c r="G214" s="71"/>
      <c r="H214" s="32">
        <f t="shared" si="97"/>
        <v>0</v>
      </c>
      <c r="I214" s="71"/>
      <c r="J214" s="46">
        <f t="shared" si="98"/>
        <v>0</v>
      </c>
      <c r="K214" s="65"/>
      <c r="L214" s="46">
        <f>IF(K214&lt;leány!$D$2,0,VLOOKUP(K214,hfut,3,TRUE))</f>
        <v>0</v>
      </c>
      <c r="M214" s="33">
        <f t="shared" si="99"/>
        <v>0</v>
      </c>
      <c r="N214" s="50">
        <f>RANK(M214,Egyéni!$N$3:$N$156,0)</f>
        <v>27</v>
      </c>
      <c r="O214" s="122"/>
      <c r="P214" s="123"/>
    </row>
    <row r="215" ht="19.5" customHeight="1"/>
    <row r="216" ht="19.5" customHeight="1" thickBot="1"/>
    <row r="217" spans="1:16" ht="19.5" customHeight="1" thickBot="1">
      <c r="A217" s="137"/>
      <c r="B217" s="138"/>
      <c r="C217" s="138"/>
      <c r="D217" s="138"/>
      <c r="E217" s="138"/>
      <c r="F217" s="138"/>
      <c r="G217" s="138"/>
      <c r="H217" s="138"/>
      <c r="I217" s="138"/>
      <c r="J217" s="138"/>
      <c r="K217" s="138"/>
      <c r="L217" s="138"/>
      <c r="M217" s="138"/>
      <c r="N217" s="139"/>
      <c r="O217" s="132">
        <f>RANK(O219,Csapat!$C$3:P220,0)</f>
        <v>5</v>
      </c>
      <c r="P217" s="133"/>
    </row>
    <row r="218" spans="1:16" ht="19.5" customHeight="1" thickBot="1">
      <c r="A218" s="35" t="s">
        <v>0</v>
      </c>
      <c r="B218" s="36" t="s">
        <v>1</v>
      </c>
      <c r="C218" s="118" t="s">
        <v>174</v>
      </c>
      <c r="D218" s="118"/>
      <c r="E218" s="136" t="s">
        <v>2</v>
      </c>
      <c r="F218" s="136"/>
      <c r="G218" s="136" t="s">
        <v>7</v>
      </c>
      <c r="H218" s="136"/>
      <c r="I218" s="119" t="s">
        <v>175</v>
      </c>
      <c r="J218" s="115"/>
      <c r="K218" s="119" t="s">
        <v>169</v>
      </c>
      <c r="L218" s="115"/>
      <c r="M218" s="36" t="s">
        <v>5</v>
      </c>
      <c r="N218" s="37" t="s">
        <v>6</v>
      </c>
      <c r="O218" s="134"/>
      <c r="P218" s="135"/>
    </row>
    <row r="219" spans="1:16" ht="19.5" customHeight="1">
      <c r="A219" s="66"/>
      <c r="B219" s="106"/>
      <c r="C219" s="58"/>
      <c r="D219" s="34">
        <f aca="true" t="shared" si="100" ref="D219:D224">IF(C219&lt;6.19,0,VLOOKUP(C219,rfut,5,TRUE))</f>
        <v>0</v>
      </c>
      <c r="E219" s="60"/>
      <c r="F219" s="34">
        <f aca="true" t="shared" si="101" ref="F219:F224">IF(E219&lt;1.79,0,VLOOKUP(E219,távol,4,TRUE))</f>
        <v>0</v>
      </c>
      <c r="G219" s="67"/>
      <c r="H219" s="34">
        <f aca="true" t="shared" si="102" ref="H219:H224">IF(G219&lt;4,0,VLOOKUP(G219,kisl,2,TRUE))</f>
        <v>0</v>
      </c>
      <c r="I219" s="67"/>
      <c r="J219" s="43">
        <f aca="true" t="shared" si="103" ref="J219:J224">IF(I219&lt;3,0,VLOOKUP(I219,súly,3,TRUE))</f>
        <v>0</v>
      </c>
      <c r="K219" s="63"/>
      <c r="L219" s="45">
        <f>IF(K219&lt;leány!$D$2,0,VLOOKUP(K219,hfut,3,TRUE))</f>
        <v>0</v>
      </c>
      <c r="M219" s="31">
        <f aca="true" t="shared" si="104" ref="M219:M224">SUM(D219,F219,H219,L219,J219)</f>
        <v>0</v>
      </c>
      <c r="N219" s="47">
        <f>RANK(M219,Egyéni!$N$3:$N$156,0)</f>
        <v>27</v>
      </c>
      <c r="O219" s="124">
        <f>SUM(M219:M224)-MIN(M219:M224)</f>
        <v>0</v>
      </c>
      <c r="P219" s="125"/>
    </row>
    <row r="220" spans="1:16" ht="19.5" customHeight="1">
      <c r="A220" s="59"/>
      <c r="B220" s="106"/>
      <c r="C220" s="60"/>
      <c r="D220" s="30">
        <f t="shared" si="100"/>
        <v>0</v>
      </c>
      <c r="E220" s="60"/>
      <c r="F220" s="34">
        <f t="shared" si="101"/>
        <v>0</v>
      </c>
      <c r="G220" s="68"/>
      <c r="H220" s="30">
        <f t="shared" si="102"/>
        <v>0</v>
      </c>
      <c r="I220" s="68"/>
      <c r="J220" s="45">
        <f t="shared" si="103"/>
        <v>0</v>
      </c>
      <c r="K220" s="64"/>
      <c r="L220" s="45">
        <f>IF(K220&lt;leány!$D$2,0,VLOOKUP(K220,hfut,3,TRUE))</f>
        <v>0</v>
      </c>
      <c r="M220" s="31">
        <f t="shared" si="104"/>
        <v>0</v>
      </c>
      <c r="N220" s="48">
        <f>RANK(M220,Egyéni!$N$3:$N$156,0)</f>
        <v>27</v>
      </c>
      <c r="O220" s="126"/>
      <c r="P220" s="127"/>
    </row>
    <row r="221" spans="1:16" ht="19.5" customHeight="1">
      <c r="A221" s="59"/>
      <c r="B221" s="106"/>
      <c r="C221" s="60"/>
      <c r="D221" s="30">
        <f t="shared" si="100"/>
        <v>0</v>
      </c>
      <c r="E221" s="60"/>
      <c r="F221" s="34">
        <f t="shared" si="101"/>
        <v>0</v>
      </c>
      <c r="G221" s="70"/>
      <c r="H221" s="30">
        <f t="shared" si="102"/>
        <v>0</v>
      </c>
      <c r="I221" s="70"/>
      <c r="J221" s="45">
        <f t="shared" si="103"/>
        <v>0</v>
      </c>
      <c r="K221" s="64"/>
      <c r="L221" s="45">
        <f>IF(K221&lt;leány!$D$2,0,VLOOKUP(K221,hfut,3,TRUE))</f>
        <v>0</v>
      </c>
      <c r="M221" s="31">
        <f t="shared" si="104"/>
        <v>0</v>
      </c>
      <c r="N221" s="48">
        <f>RANK(M221,Egyéni!$N$3:$N$156,0)</f>
        <v>27</v>
      </c>
      <c r="O221" s="126"/>
      <c r="P221" s="127"/>
    </row>
    <row r="222" spans="1:16" ht="19.5" customHeight="1">
      <c r="A222" s="59"/>
      <c r="B222" s="106"/>
      <c r="C222" s="60"/>
      <c r="D222" s="30">
        <f t="shared" si="100"/>
        <v>0</v>
      </c>
      <c r="E222" s="60"/>
      <c r="F222" s="34">
        <f t="shared" si="101"/>
        <v>0</v>
      </c>
      <c r="G222" s="70"/>
      <c r="H222" s="30">
        <f t="shared" si="102"/>
        <v>0</v>
      </c>
      <c r="I222" s="70"/>
      <c r="J222" s="45">
        <f t="shared" si="103"/>
        <v>0</v>
      </c>
      <c r="K222" s="64"/>
      <c r="L222" s="45">
        <f>IF(K222&lt;leány!$D$2,0,VLOOKUP(K222,hfut,3,TRUE))</f>
        <v>0</v>
      </c>
      <c r="M222" s="31">
        <f t="shared" si="104"/>
        <v>0</v>
      </c>
      <c r="N222" s="48">
        <f>RANK(M222,Egyéni!$N$3:$N$156,0)</f>
        <v>27</v>
      </c>
      <c r="O222" s="126"/>
      <c r="P222" s="127"/>
    </row>
    <row r="223" spans="1:16" ht="19.5" customHeight="1">
      <c r="A223" s="59"/>
      <c r="B223" s="106"/>
      <c r="C223" s="60"/>
      <c r="D223" s="30">
        <f t="shared" si="100"/>
        <v>0</v>
      </c>
      <c r="E223" s="60"/>
      <c r="F223" s="34">
        <f t="shared" si="101"/>
        <v>0</v>
      </c>
      <c r="G223" s="70"/>
      <c r="H223" s="30">
        <f t="shared" si="102"/>
        <v>0</v>
      </c>
      <c r="I223" s="70"/>
      <c r="J223" s="45">
        <f t="shared" si="103"/>
        <v>0</v>
      </c>
      <c r="K223" s="64"/>
      <c r="L223" s="45">
        <f>IF(K223&lt;leány!$D$2,0,VLOOKUP(K223,hfut,3,TRUE))</f>
        <v>0</v>
      </c>
      <c r="M223" s="31">
        <f t="shared" si="104"/>
        <v>0</v>
      </c>
      <c r="N223" s="48">
        <f>RANK(M223,Egyéni!$N$3:$N$156,0)</f>
        <v>27</v>
      </c>
      <c r="O223" s="51"/>
      <c r="P223" s="53"/>
    </row>
    <row r="224" spans="1:16" ht="19.5" customHeight="1" thickBot="1">
      <c r="A224" s="61"/>
      <c r="B224" s="107"/>
      <c r="C224" s="62"/>
      <c r="D224" s="32">
        <f t="shared" si="100"/>
        <v>0</v>
      </c>
      <c r="E224" s="62"/>
      <c r="F224" s="32">
        <f t="shared" si="101"/>
        <v>0</v>
      </c>
      <c r="G224" s="71"/>
      <c r="H224" s="32">
        <f t="shared" si="102"/>
        <v>0</v>
      </c>
      <c r="I224" s="71"/>
      <c r="J224" s="46">
        <f t="shared" si="103"/>
        <v>0</v>
      </c>
      <c r="K224" s="65"/>
      <c r="L224" s="46">
        <f>IF(K224&lt;leány!$D$2,0,VLOOKUP(K224,hfut,3,TRUE))</f>
        <v>0</v>
      </c>
      <c r="M224" s="33">
        <f t="shared" si="104"/>
        <v>0</v>
      </c>
      <c r="N224" s="50">
        <f>RANK(M224,Egyéni!$N$3:$N$156,0)</f>
        <v>27</v>
      </c>
      <c r="O224" s="122"/>
      <c r="P224" s="123"/>
    </row>
    <row r="225" ht="19.5" customHeight="1"/>
    <row r="226" ht="19.5" customHeight="1" thickBot="1"/>
    <row r="227" spans="1:16" ht="19.5" customHeight="1" thickBot="1">
      <c r="A227" s="137"/>
      <c r="B227" s="138"/>
      <c r="C227" s="138"/>
      <c r="D227" s="138"/>
      <c r="E227" s="138"/>
      <c r="F227" s="138"/>
      <c r="G227" s="138"/>
      <c r="H227" s="138"/>
      <c r="I227" s="138"/>
      <c r="J227" s="138"/>
      <c r="K227" s="138"/>
      <c r="L227" s="138"/>
      <c r="M227" s="138"/>
      <c r="N227" s="139"/>
      <c r="O227" s="132">
        <f>RANK(O229,Csapat!$C$3:P230,0)</f>
        <v>5</v>
      </c>
      <c r="P227" s="133"/>
    </row>
    <row r="228" spans="1:16" ht="19.5" customHeight="1" thickBot="1">
      <c r="A228" s="35" t="s">
        <v>0</v>
      </c>
      <c r="B228" s="36" t="s">
        <v>1</v>
      </c>
      <c r="C228" s="118" t="s">
        <v>174</v>
      </c>
      <c r="D228" s="118"/>
      <c r="E228" s="136" t="s">
        <v>2</v>
      </c>
      <c r="F228" s="136"/>
      <c r="G228" s="136" t="s">
        <v>7</v>
      </c>
      <c r="H228" s="136"/>
      <c r="I228" s="119" t="s">
        <v>175</v>
      </c>
      <c r="J228" s="115"/>
      <c r="K228" s="119" t="s">
        <v>169</v>
      </c>
      <c r="L228" s="115"/>
      <c r="M228" s="36" t="s">
        <v>5</v>
      </c>
      <c r="N228" s="37" t="s">
        <v>6</v>
      </c>
      <c r="O228" s="134"/>
      <c r="P228" s="135"/>
    </row>
    <row r="229" spans="1:16" ht="19.5" customHeight="1">
      <c r="A229" s="66"/>
      <c r="B229" s="106"/>
      <c r="C229" s="58"/>
      <c r="D229" s="34">
        <f aca="true" t="shared" si="105" ref="D229:D234">IF(C229&lt;6.19,0,VLOOKUP(C229,rfut,5,TRUE))</f>
        <v>0</v>
      </c>
      <c r="E229" s="60"/>
      <c r="F229" s="34">
        <f aca="true" t="shared" si="106" ref="F229:F234">IF(E229&lt;1.79,0,VLOOKUP(E229,távol,4,TRUE))</f>
        <v>0</v>
      </c>
      <c r="G229" s="67"/>
      <c r="H229" s="34">
        <f aca="true" t="shared" si="107" ref="H229:H234">IF(G229&lt;4,0,VLOOKUP(G229,kisl,2,TRUE))</f>
        <v>0</v>
      </c>
      <c r="I229" s="67"/>
      <c r="J229" s="43">
        <f aca="true" t="shared" si="108" ref="J229:J234">IF(I229&lt;3,0,VLOOKUP(I229,súly,3,TRUE))</f>
        <v>0</v>
      </c>
      <c r="K229" s="63"/>
      <c r="L229" s="45">
        <f>IF(K229&lt;leány!$D$2,0,VLOOKUP(K229,hfut,3,TRUE))</f>
        <v>0</v>
      </c>
      <c r="M229" s="31">
        <f aca="true" t="shared" si="109" ref="M229:M234">SUM(D229,F229,H229,L229,J229)</f>
        <v>0</v>
      </c>
      <c r="N229" s="47">
        <f>RANK(M229,Egyéni!$N$3:$N$156,0)</f>
        <v>27</v>
      </c>
      <c r="O229" s="124">
        <f>SUM(M229:M234)-MIN(M229:M234)</f>
        <v>0</v>
      </c>
      <c r="P229" s="125"/>
    </row>
    <row r="230" spans="1:16" ht="19.5" customHeight="1">
      <c r="A230" s="59"/>
      <c r="B230" s="106"/>
      <c r="C230" s="60"/>
      <c r="D230" s="30">
        <f t="shared" si="105"/>
        <v>0</v>
      </c>
      <c r="E230" s="60"/>
      <c r="F230" s="34">
        <f t="shared" si="106"/>
        <v>0</v>
      </c>
      <c r="G230" s="68"/>
      <c r="H230" s="30">
        <f t="shared" si="107"/>
        <v>0</v>
      </c>
      <c r="I230" s="68"/>
      <c r="J230" s="45">
        <f t="shared" si="108"/>
        <v>0</v>
      </c>
      <c r="K230" s="64"/>
      <c r="L230" s="45">
        <f>IF(K230&lt;leány!$D$2,0,VLOOKUP(K230,hfut,3,TRUE))</f>
        <v>0</v>
      </c>
      <c r="M230" s="31">
        <f t="shared" si="109"/>
        <v>0</v>
      </c>
      <c r="N230" s="48">
        <f>RANK(M230,Egyéni!$N$3:$N$156,0)</f>
        <v>27</v>
      </c>
      <c r="O230" s="126"/>
      <c r="P230" s="127"/>
    </row>
    <row r="231" spans="1:16" ht="19.5" customHeight="1">
      <c r="A231" s="59"/>
      <c r="B231" s="106"/>
      <c r="C231" s="60"/>
      <c r="D231" s="30">
        <f t="shared" si="105"/>
        <v>0</v>
      </c>
      <c r="E231" s="60"/>
      <c r="F231" s="34">
        <f t="shared" si="106"/>
        <v>0</v>
      </c>
      <c r="G231" s="70"/>
      <c r="H231" s="30">
        <f t="shared" si="107"/>
        <v>0</v>
      </c>
      <c r="I231" s="70"/>
      <c r="J231" s="45">
        <f t="shared" si="108"/>
        <v>0</v>
      </c>
      <c r="K231" s="64"/>
      <c r="L231" s="45">
        <f>IF(K231&lt;leány!$D$2,0,VLOOKUP(K231,hfut,3,TRUE))</f>
        <v>0</v>
      </c>
      <c r="M231" s="31">
        <f t="shared" si="109"/>
        <v>0</v>
      </c>
      <c r="N231" s="48">
        <f>RANK(M231,Egyéni!$N$3:$N$156,0)</f>
        <v>27</v>
      </c>
      <c r="O231" s="126"/>
      <c r="P231" s="127"/>
    </row>
    <row r="232" spans="1:16" ht="19.5" customHeight="1">
      <c r="A232" s="59"/>
      <c r="B232" s="106"/>
      <c r="C232" s="60"/>
      <c r="D232" s="30">
        <f t="shared" si="105"/>
        <v>0</v>
      </c>
      <c r="E232" s="60"/>
      <c r="F232" s="34">
        <f t="shared" si="106"/>
        <v>0</v>
      </c>
      <c r="G232" s="70"/>
      <c r="H232" s="30">
        <f t="shared" si="107"/>
        <v>0</v>
      </c>
      <c r="I232" s="70"/>
      <c r="J232" s="45">
        <f t="shared" si="108"/>
        <v>0</v>
      </c>
      <c r="K232" s="64"/>
      <c r="L232" s="45">
        <f>IF(K232&lt;leány!$D$2,0,VLOOKUP(K232,hfut,3,TRUE))</f>
        <v>0</v>
      </c>
      <c r="M232" s="31">
        <f t="shared" si="109"/>
        <v>0</v>
      </c>
      <c r="N232" s="48">
        <f>RANK(M232,Egyéni!$N$3:$N$156,0)</f>
        <v>27</v>
      </c>
      <c r="O232" s="126"/>
      <c r="P232" s="127"/>
    </row>
    <row r="233" spans="1:16" ht="19.5" customHeight="1">
      <c r="A233" s="59"/>
      <c r="B233" s="106"/>
      <c r="C233" s="60"/>
      <c r="D233" s="30">
        <f t="shared" si="105"/>
        <v>0</v>
      </c>
      <c r="E233" s="60"/>
      <c r="F233" s="34">
        <f t="shared" si="106"/>
        <v>0</v>
      </c>
      <c r="G233" s="70"/>
      <c r="H233" s="30">
        <f t="shared" si="107"/>
        <v>0</v>
      </c>
      <c r="I233" s="70"/>
      <c r="J233" s="45">
        <f t="shared" si="108"/>
        <v>0</v>
      </c>
      <c r="K233" s="64"/>
      <c r="L233" s="45">
        <f>IF(K233&lt;leány!$D$2,0,VLOOKUP(K233,hfut,3,TRUE))</f>
        <v>0</v>
      </c>
      <c r="M233" s="31">
        <f t="shared" si="109"/>
        <v>0</v>
      </c>
      <c r="N233" s="48">
        <f>RANK(M233,Egyéni!$N$3:$N$156,0)</f>
        <v>27</v>
      </c>
      <c r="O233" s="51"/>
      <c r="P233" s="53"/>
    </row>
    <row r="234" spans="1:16" ht="19.5" customHeight="1" thickBot="1">
      <c r="A234" s="61"/>
      <c r="B234" s="107"/>
      <c r="C234" s="62"/>
      <c r="D234" s="32">
        <f t="shared" si="105"/>
        <v>0</v>
      </c>
      <c r="E234" s="62"/>
      <c r="F234" s="32">
        <f t="shared" si="106"/>
        <v>0</v>
      </c>
      <c r="G234" s="71"/>
      <c r="H234" s="32">
        <f t="shared" si="107"/>
        <v>0</v>
      </c>
      <c r="I234" s="71"/>
      <c r="J234" s="46">
        <f t="shared" si="108"/>
        <v>0</v>
      </c>
      <c r="K234" s="65"/>
      <c r="L234" s="46">
        <f>IF(K234&lt;leány!$D$2,0,VLOOKUP(K234,hfut,3,TRUE))</f>
        <v>0</v>
      </c>
      <c r="M234" s="33">
        <f t="shared" si="109"/>
        <v>0</v>
      </c>
      <c r="N234" s="50">
        <f>RANK(M234,Egyéni!$N$3:$N$156,0)</f>
        <v>27</v>
      </c>
      <c r="O234" s="122"/>
      <c r="P234" s="123"/>
    </row>
    <row r="235" ht="19.5" customHeight="1"/>
    <row r="236" ht="19.5" customHeight="1" thickBot="1"/>
    <row r="237" spans="1:16" ht="19.5" customHeight="1" thickBot="1">
      <c r="A237" s="137"/>
      <c r="B237" s="138"/>
      <c r="C237" s="138"/>
      <c r="D237" s="138"/>
      <c r="E237" s="138"/>
      <c r="F237" s="138"/>
      <c r="G237" s="138"/>
      <c r="H237" s="138"/>
      <c r="I237" s="138"/>
      <c r="J237" s="138"/>
      <c r="K237" s="138"/>
      <c r="L237" s="138"/>
      <c r="M237" s="138"/>
      <c r="N237" s="139"/>
      <c r="O237" s="132">
        <f>RANK(O239,Csapat!$C$3:P240,0)</f>
        <v>5</v>
      </c>
      <c r="P237" s="133"/>
    </row>
    <row r="238" spans="1:16" ht="19.5" customHeight="1" thickBot="1">
      <c r="A238" s="35" t="s">
        <v>0</v>
      </c>
      <c r="B238" s="36" t="s">
        <v>1</v>
      </c>
      <c r="C238" s="118" t="s">
        <v>174</v>
      </c>
      <c r="D238" s="118"/>
      <c r="E238" s="136" t="s">
        <v>2</v>
      </c>
      <c r="F238" s="136"/>
      <c r="G238" s="136" t="s">
        <v>7</v>
      </c>
      <c r="H238" s="136"/>
      <c r="I238" s="119" t="s">
        <v>175</v>
      </c>
      <c r="J238" s="115"/>
      <c r="K238" s="119" t="s">
        <v>169</v>
      </c>
      <c r="L238" s="115"/>
      <c r="M238" s="36" t="s">
        <v>5</v>
      </c>
      <c r="N238" s="37" t="s">
        <v>6</v>
      </c>
      <c r="O238" s="134"/>
      <c r="P238" s="135"/>
    </row>
    <row r="239" spans="1:16" ht="19.5" customHeight="1">
      <c r="A239" s="66"/>
      <c r="B239" s="106"/>
      <c r="C239" s="58"/>
      <c r="D239" s="34">
        <f aca="true" t="shared" si="110" ref="D239:D244">IF(C239&lt;6.19,0,VLOOKUP(C239,rfut,5,TRUE))</f>
        <v>0</v>
      </c>
      <c r="E239" s="60"/>
      <c r="F239" s="34">
        <f aca="true" t="shared" si="111" ref="F239:F244">IF(E239&lt;1.79,0,VLOOKUP(E239,távol,4,TRUE))</f>
        <v>0</v>
      </c>
      <c r="G239" s="67"/>
      <c r="H239" s="34">
        <f aca="true" t="shared" si="112" ref="H239:H244">IF(G239&lt;4,0,VLOOKUP(G239,kisl,2,TRUE))</f>
        <v>0</v>
      </c>
      <c r="I239" s="67"/>
      <c r="J239" s="43">
        <f aca="true" t="shared" si="113" ref="J239:J244">IF(I239&lt;3,0,VLOOKUP(I239,súly,3,TRUE))</f>
        <v>0</v>
      </c>
      <c r="K239" s="63"/>
      <c r="L239" s="45">
        <f>IF(K239&lt;leány!$D$2,0,VLOOKUP(K239,hfut,3,TRUE))</f>
        <v>0</v>
      </c>
      <c r="M239" s="31">
        <f aca="true" t="shared" si="114" ref="M239:M244">SUM(D239,F239,H239,L239,J239)</f>
        <v>0</v>
      </c>
      <c r="N239" s="47">
        <f>RANK(M239,Egyéni!$N$3:$N$156,0)</f>
        <v>27</v>
      </c>
      <c r="O239" s="124">
        <f>SUM(M239:M244)-MIN(M239:M244)</f>
        <v>0</v>
      </c>
      <c r="P239" s="125"/>
    </row>
    <row r="240" spans="1:16" ht="19.5" customHeight="1">
      <c r="A240" s="59"/>
      <c r="B240" s="106"/>
      <c r="C240" s="60"/>
      <c r="D240" s="30">
        <f t="shared" si="110"/>
        <v>0</v>
      </c>
      <c r="E240" s="60"/>
      <c r="F240" s="34">
        <f t="shared" si="111"/>
        <v>0</v>
      </c>
      <c r="G240" s="68"/>
      <c r="H240" s="30">
        <f t="shared" si="112"/>
        <v>0</v>
      </c>
      <c r="I240" s="68"/>
      <c r="J240" s="45">
        <f t="shared" si="113"/>
        <v>0</v>
      </c>
      <c r="K240" s="64"/>
      <c r="L240" s="45">
        <f>IF(K240&lt;leány!$D$2,0,VLOOKUP(K240,hfut,3,TRUE))</f>
        <v>0</v>
      </c>
      <c r="M240" s="31">
        <f t="shared" si="114"/>
        <v>0</v>
      </c>
      <c r="N240" s="48">
        <f>RANK(M240,Egyéni!$N$3:$N$156,0)</f>
        <v>27</v>
      </c>
      <c r="O240" s="126"/>
      <c r="P240" s="127"/>
    </row>
    <row r="241" spans="1:16" ht="19.5" customHeight="1">
      <c r="A241" s="59"/>
      <c r="B241" s="106"/>
      <c r="C241" s="60"/>
      <c r="D241" s="30">
        <f t="shared" si="110"/>
        <v>0</v>
      </c>
      <c r="E241" s="60"/>
      <c r="F241" s="34">
        <f t="shared" si="111"/>
        <v>0</v>
      </c>
      <c r="G241" s="70"/>
      <c r="H241" s="30">
        <f t="shared" si="112"/>
        <v>0</v>
      </c>
      <c r="I241" s="70"/>
      <c r="J241" s="45">
        <f t="shared" si="113"/>
        <v>0</v>
      </c>
      <c r="K241" s="64"/>
      <c r="L241" s="45">
        <f>IF(K241&lt;leány!$D$2,0,VLOOKUP(K241,hfut,3,TRUE))</f>
        <v>0</v>
      </c>
      <c r="M241" s="31">
        <f t="shared" si="114"/>
        <v>0</v>
      </c>
      <c r="N241" s="48">
        <f>RANK(M241,Egyéni!$N$3:$N$156,0)</f>
        <v>27</v>
      </c>
      <c r="O241" s="126"/>
      <c r="P241" s="127"/>
    </row>
    <row r="242" spans="1:16" ht="19.5" customHeight="1">
      <c r="A242" s="59"/>
      <c r="B242" s="106"/>
      <c r="C242" s="60"/>
      <c r="D242" s="30">
        <f t="shared" si="110"/>
        <v>0</v>
      </c>
      <c r="E242" s="60"/>
      <c r="F242" s="34">
        <f t="shared" si="111"/>
        <v>0</v>
      </c>
      <c r="G242" s="70"/>
      <c r="H242" s="30">
        <f t="shared" si="112"/>
        <v>0</v>
      </c>
      <c r="I242" s="70"/>
      <c r="J242" s="45">
        <f t="shared" si="113"/>
        <v>0</v>
      </c>
      <c r="K242" s="64"/>
      <c r="L242" s="45">
        <f>IF(K242&lt;leány!$D$2,0,VLOOKUP(K242,hfut,3,TRUE))</f>
        <v>0</v>
      </c>
      <c r="M242" s="31">
        <f t="shared" si="114"/>
        <v>0</v>
      </c>
      <c r="N242" s="48">
        <f>RANK(M242,Egyéni!$N$3:$N$156,0)</f>
        <v>27</v>
      </c>
      <c r="O242" s="126"/>
      <c r="P242" s="127"/>
    </row>
    <row r="243" spans="1:16" ht="19.5" customHeight="1">
      <c r="A243" s="59"/>
      <c r="B243" s="106"/>
      <c r="C243" s="60"/>
      <c r="D243" s="30">
        <f t="shared" si="110"/>
        <v>0</v>
      </c>
      <c r="E243" s="60"/>
      <c r="F243" s="34">
        <f t="shared" si="111"/>
        <v>0</v>
      </c>
      <c r="G243" s="70"/>
      <c r="H243" s="30">
        <f t="shared" si="112"/>
        <v>0</v>
      </c>
      <c r="I243" s="70"/>
      <c r="J243" s="45">
        <f t="shared" si="113"/>
        <v>0</v>
      </c>
      <c r="K243" s="64"/>
      <c r="L243" s="45">
        <f>IF(K243&lt;leány!$D$2,0,VLOOKUP(K243,hfut,3,TRUE))</f>
        <v>0</v>
      </c>
      <c r="M243" s="31">
        <f t="shared" si="114"/>
        <v>0</v>
      </c>
      <c r="N243" s="48">
        <f>RANK(M243,Egyéni!$N$3:$N$156,0)</f>
        <v>27</v>
      </c>
      <c r="O243" s="51"/>
      <c r="P243" s="53"/>
    </row>
    <row r="244" spans="1:16" ht="19.5" customHeight="1" thickBot="1">
      <c r="A244" s="61"/>
      <c r="B244" s="107"/>
      <c r="C244" s="62"/>
      <c r="D244" s="32">
        <f t="shared" si="110"/>
        <v>0</v>
      </c>
      <c r="E244" s="62"/>
      <c r="F244" s="32">
        <f t="shared" si="111"/>
        <v>0</v>
      </c>
      <c r="G244" s="71"/>
      <c r="H244" s="32">
        <f t="shared" si="112"/>
        <v>0</v>
      </c>
      <c r="I244" s="71"/>
      <c r="J244" s="46">
        <f t="shared" si="113"/>
        <v>0</v>
      </c>
      <c r="K244" s="65"/>
      <c r="L244" s="46">
        <f>IF(K244&lt;leány!$D$2,0,VLOOKUP(K244,hfut,3,TRUE))</f>
        <v>0</v>
      </c>
      <c r="M244" s="33">
        <f t="shared" si="114"/>
        <v>0</v>
      </c>
      <c r="N244" s="50">
        <f>RANK(M244,Egyéni!$N$3:$N$156,0)</f>
        <v>27</v>
      </c>
      <c r="O244" s="122"/>
      <c r="P244" s="123"/>
    </row>
    <row r="245" ht="15">
      <c r="I245" s="56"/>
    </row>
  </sheetData>
  <sheetProtection password="E9F1" sheet="1" objects="1" scenarios="1"/>
  <mergeCells count="227">
    <mergeCell ref="C28:D28"/>
    <mergeCell ref="E28:F28"/>
    <mergeCell ref="G28:H28"/>
    <mergeCell ref="A27:N27"/>
    <mergeCell ref="K28:L28"/>
    <mergeCell ref="O27:P28"/>
    <mergeCell ref="O34:P34"/>
    <mergeCell ref="O29:P32"/>
    <mergeCell ref="A37:N37"/>
    <mergeCell ref="O37:P38"/>
    <mergeCell ref="C38:D38"/>
    <mergeCell ref="E38:F38"/>
    <mergeCell ref="G38:H38"/>
    <mergeCell ref="K38:L38"/>
    <mergeCell ref="I28:J28"/>
    <mergeCell ref="I38:J38"/>
    <mergeCell ref="O49:P52"/>
    <mergeCell ref="O54:P54"/>
    <mergeCell ref="A57:N57"/>
    <mergeCell ref="O57:P58"/>
    <mergeCell ref="C58:D58"/>
    <mergeCell ref="E58:F58"/>
    <mergeCell ref="G58:H58"/>
    <mergeCell ref="K58:L58"/>
    <mergeCell ref="O39:P42"/>
    <mergeCell ref="O44:P44"/>
    <mergeCell ref="A47:N47"/>
    <mergeCell ref="O47:P48"/>
    <mergeCell ref="C48:D48"/>
    <mergeCell ref="E48:F48"/>
    <mergeCell ref="G48:H48"/>
    <mergeCell ref="K48:L48"/>
    <mergeCell ref="I48:J48"/>
    <mergeCell ref="I58:J58"/>
    <mergeCell ref="O69:P72"/>
    <mergeCell ref="O74:P74"/>
    <mergeCell ref="A77:N77"/>
    <mergeCell ref="O77:P78"/>
    <mergeCell ref="C78:D78"/>
    <mergeCell ref="E78:F78"/>
    <mergeCell ref="G78:H78"/>
    <mergeCell ref="K78:L78"/>
    <mergeCell ref="O59:P62"/>
    <mergeCell ref="O64:P64"/>
    <mergeCell ref="A67:N67"/>
    <mergeCell ref="O67:P68"/>
    <mergeCell ref="C68:D68"/>
    <mergeCell ref="E68:F68"/>
    <mergeCell ref="G68:H68"/>
    <mergeCell ref="K68:L68"/>
    <mergeCell ref="I68:J68"/>
    <mergeCell ref="I78:J78"/>
    <mergeCell ref="O89:P92"/>
    <mergeCell ref="O94:P94"/>
    <mergeCell ref="A97:N97"/>
    <mergeCell ref="O97:P98"/>
    <mergeCell ref="C98:D98"/>
    <mergeCell ref="E98:F98"/>
    <mergeCell ref="G98:H98"/>
    <mergeCell ref="K98:L98"/>
    <mergeCell ref="O79:P82"/>
    <mergeCell ref="O84:P84"/>
    <mergeCell ref="A87:N87"/>
    <mergeCell ref="O87:P88"/>
    <mergeCell ref="C88:D88"/>
    <mergeCell ref="E88:F88"/>
    <mergeCell ref="G88:H88"/>
    <mergeCell ref="K88:L88"/>
    <mergeCell ref="I88:J88"/>
    <mergeCell ref="I98:J98"/>
    <mergeCell ref="O109:P112"/>
    <mergeCell ref="O114:P114"/>
    <mergeCell ref="A117:N117"/>
    <mergeCell ref="O117:P118"/>
    <mergeCell ref="C118:D118"/>
    <mergeCell ref="E118:F118"/>
    <mergeCell ref="G118:H118"/>
    <mergeCell ref="K118:L118"/>
    <mergeCell ref="O99:P102"/>
    <mergeCell ref="O104:P104"/>
    <mergeCell ref="A107:N107"/>
    <mergeCell ref="O107:P108"/>
    <mergeCell ref="C108:D108"/>
    <mergeCell ref="E108:F108"/>
    <mergeCell ref="G108:H108"/>
    <mergeCell ref="K108:L108"/>
    <mergeCell ref="I108:J108"/>
    <mergeCell ref="I118:J118"/>
    <mergeCell ref="O129:P132"/>
    <mergeCell ref="O134:P134"/>
    <mergeCell ref="A137:N137"/>
    <mergeCell ref="O137:P138"/>
    <mergeCell ref="C138:D138"/>
    <mergeCell ref="E138:F138"/>
    <mergeCell ref="G138:H138"/>
    <mergeCell ref="K138:L138"/>
    <mergeCell ref="O119:P122"/>
    <mergeCell ref="O124:P124"/>
    <mergeCell ref="A127:N127"/>
    <mergeCell ref="O127:P128"/>
    <mergeCell ref="C128:D128"/>
    <mergeCell ref="E128:F128"/>
    <mergeCell ref="G128:H128"/>
    <mergeCell ref="K128:L128"/>
    <mergeCell ref="I128:J128"/>
    <mergeCell ref="I138:J138"/>
    <mergeCell ref="O149:P152"/>
    <mergeCell ref="O154:P154"/>
    <mergeCell ref="A157:N157"/>
    <mergeCell ref="O157:P158"/>
    <mergeCell ref="C158:D158"/>
    <mergeCell ref="E158:F158"/>
    <mergeCell ref="G158:H158"/>
    <mergeCell ref="K158:L158"/>
    <mergeCell ref="O139:P142"/>
    <mergeCell ref="O144:P144"/>
    <mergeCell ref="A147:N147"/>
    <mergeCell ref="O147:P148"/>
    <mergeCell ref="C148:D148"/>
    <mergeCell ref="E148:F148"/>
    <mergeCell ref="G148:H148"/>
    <mergeCell ref="K148:L148"/>
    <mergeCell ref="I148:J148"/>
    <mergeCell ref="I158:J158"/>
    <mergeCell ref="A177:N177"/>
    <mergeCell ref="O177:P178"/>
    <mergeCell ref="C178:D178"/>
    <mergeCell ref="E178:F178"/>
    <mergeCell ref="G178:H178"/>
    <mergeCell ref="K178:L178"/>
    <mergeCell ref="O159:P162"/>
    <mergeCell ref="O164:P164"/>
    <mergeCell ref="A167:N167"/>
    <mergeCell ref="C168:D168"/>
    <mergeCell ref="E168:F168"/>
    <mergeCell ref="G168:H168"/>
    <mergeCell ref="K168:L168"/>
    <mergeCell ref="I168:J168"/>
    <mergeCell ref="I178:J178"/>
    <mergeCell ref="A197:N197"/>
    <mergeCell ref="O197:P198"/>
    <mergeCell ref="C198:D198"/>
    <mergeCell ref="E198:F198"/>
    <mergeCell ref="G198:H198"/>
    <mergeCell ref="K198:L198"/>
    <mergeCell ref="O179:P182"/>
    <mergeCell ref="O184:P184"/>
    <mergeCell ref="A187:N187"/>
    <mergeCell ref="C188:D188"/>
    <mergeCell ref="E188:F188"/>
    <mergeCell ref="G188:H188"/>
    <mergeCell ref="K188:L188"/>
    <mergeCell ref="I188:J188"/>
    <mergeCell ref="I198:J198"/>
    <mergeCell ref="A217:N217"/>
    <mergeCell ref="O217:P218"/>
    <mergeCell ref="C218:D218"/>
    <mergeCell ref="E218:F218"/>
    <mergeCell ref="G218:H218"/>
    <mergeCell ref="K218:L218"/>
    <mergeCell ref="O199:P202"/>
    <mergeCell ref="O204:P204"/>
    <mergeCell ref="A207:N207"/>
    <mergeCell ref="C208:D208"/>
    <mergeCell ref="E208:F208"/>
    <mergeCell ref="G208:H208"/>
    <mergeCell ref="K208:L208"/>
    <mergeCell ref="I208:J208"/>
    <mergeCell ref="I218:J218"/>
    <mergeCell ref="A237:N237"/>
    <mergeCell ref="O237:P238"/>
    <mergeCell ref="C238:D238"/>
    <mergeCell ref="E238:F238"/>
    <mergeCell ref="G238:H238"/>
    <mergeCell ref="K238:L238"/>
    <mergeCell ref="O219:P222"/>
    <mergeCell ref="O224:P224"/>
    <mergeCell ref="A227:N227"/>
    <mergeCell ref="C228:D228"/>
    <mergeCell ref="E228:F228"/>
    <mergeCell ref="G228:H228"/>
    <mergeCell ref="K228:L228"/>
    <mergeCell ref="I228:J228"/>
    <mergeCell ref="I238:J238"/>
    <mergeCell ref="O239:P242"/>
    <mergeCell ref="O244:P244"/>
    <mergeCell ref="O4:P4"/>
    <mergeCell ref="O5:P5"/>
    <mergeCell ref="O6:P6"/>
    <mergeCell ref="O7:P7"/>
    <mergeCell ref="O8:P8"/>
    <mergeCell ref="O9:P9"/>
    <mergeCell ref="O10:P10"/>
    <mergeCell ref="O11:P11"/>
    <mergeCell ref="O12:P12"/>
    <mergeCell ref="O13:P13"/>
    <mergeCell ref="O14:P14"/>
    <mergeCell ref="O229:P232"/>
    <mergeCell ref="O169:P172"/>
    <mergeCell ref="O174:P174"/>
    <mergeCell ref="O23:P23"/>
    <mergeCell ref="O24:P24"/>
    <mergeCell ref="O25:P25"/>
    <mergeCell ref="O227:P228"/>
    <mergeCell ref="O207:P208"/>
    <mergeCell ref="O187:P188"/>
    <mergeCell ref="O167:P168"/>
    <mergeCell ref="A1:P1"/>
    <mergeCell ref="K3:L3"/>
    <mergeCell ref="O18:P18"/>
    <mergeCell ref="O234:P234"/>
    <mergeCell ref="O209:P212"/>
    <mergeCell ref="O214:P214"/>
    <mergeCell ref="O189:P192"/>
    <mergeCell ref="O194:P194"/>
    <mergeCell ref="O15:P15"/>
    <mergeCell ref="O16:P16"/>
    <mergeCell ref="O20:P20"/>
    <mergeCell ref="O21:P21"/>
    <mergeCell ref="O22:P22"/>
    <mergeCell ref="C3:D3"/>
    <mergeCell ref="E3:F3"/>
    <mergeCell ref="G3:H3"/>
    <mergeCell ref="I3:J3"/>
    <mergeCell ref="O3:P3"/>
    <mergeCell ref="O17:P17"/>
    <mergeCell ref="O19:P19"/>
  </mergeCells>
  <conditionalFormatting sqref="B4">
    <cfRule type="cellIs" priority="53" dxfId="50" operator="notBetween">
      <formula>2001</formula>
      <formula>2002</formula>
    </cfRule>
  </conditionalFormatting>
  <conditionalFormatting sqref="D4:D25 H4:H25 J4:J25 L4:L25 F4:F25">
    <cfRule type="cellIs" priority="52" dxfId="0" operator="equal">
      <formula>300</formula>
    </cfRule>
  </conditionalFormatting>
  <conditionalFormatting sqref="D29:D34 H29:H34 J29:J34 L29:L34 L39:L44 J39:J44 H39:H44 D39:D44 L49:L54 J49:J54 H49:H54 D49:D54 D59:D64 H59:H64 J59:J64 L59:L64 F29:F34 F59:F64 F49:F54 F39:F44">
    <cfRule type="cellIs" priority="51" dxfId="0" operator="equal">
      <formula>300</formula>
    </cfRule>
  </conditionalFormatting>
  <conditionalFormatting sqref="D69:D74 H69:H74 J69:J74 L69:L74 D79:D84 D89:D94 D99:D104 H99:H104 J99:J104 L99:L104 L89:L94 J89:J94 H89:H94 H79:H84 J79:J84 L79:L84 F99:F104 F89:F94 F79:F84 F69:F74">
    <cfRule type="cellIs" priority="50" dxfId="0" operator="equal">
      <formula>300</formula>
    </cfRule>
  </conditionalFormatting>
  <conditionalFormatting sqref="D109:D114 D119:D124 D129:D134 D139:D144 D149:D154 H149:H154 J149:J154 L149:L154 L139:L144 J139:J144 H139:H144 H129:H134 J129:J134 L129:L134 L119:L124 L109:L114 J109:J114 H109:H114 H119:H124 J119:J124 F149:F154 F139:F144 F129:F134 F119:F124 F109:F114">
    <cfRule type="cellIs" priority="49" dxfId="0" operator="equal">
      <formula>300</formula>
    </cfRule>
  </conditionalFormatting>
  <conditionalFormatting sqref="D159:D164 D169:D174 D179:D184 D189:D194 D199:D204 H199:H204 J199:J204 L199:L204 L189:L194 J189:J194 H189:H194 H179:H184 J179:J184 L179:L184 L169:L174 J169:J174 H169:H174 H159:H164 J159:J164 L159:L164 F199:F204 F189:F194 F179:F184 F169:F174 F159:F164">
    <cfRule type="cellIs" priority="48" dxfId="0" operator="equal">
      <formula>300</formula>
    </cfRule>
  </conditionalFormatting>
  <conditionalFormatting sqref="D209:D214 D219:D224 D229:D234 D239:D244 L239:L244 J239:J244 H239:H244 H229:H234 J229:J234 L229:L234 L219:L224 J219:J224 H219:H224 H209:H214 J209:J214 L209:L214 F239:F244 F229:F234 F219:F224 F209:F214">
    <cfRule type="cellIs" priority="47" dxfId="0" operator="equal">
      <formula>300</formula>
    </cfRule>
  </conditionalFormatting>
  <conditionalFormatting sqref="B4:B25">
    <cfRule type="cellIs" priority="45" dxfId="0" operator="lessThan">
      <formula>2001</formula>
    </cfRule>
    <cfRule type="cellIs" priority="46" dxfId="0" operator="greaterThan">
      <formula>2002</formula>
    </cfRule>
  </conditionalFormatting>
  <conditionalFormatting sqref="B29:B34">
    <cfRule type="cellIs" priority="43" dxfId="0" operator="lessThan">
      <formula>2001</formula>
    </cfRule>
    <cfRule type="cellIs" priority="44" dxfId="0" operator="greaterThan">
      <formula>2002</formula>
    </cfRule>
  </conditionalFormatting>
  <conditionalFormatting sqref="B39:B44">
    <cfRule type="cellIs" priority="41" dxfId="0" operator="lessThan">
      <formula>2001</formula>
    </cfRule>
    <cfRule type="cellIs" priority="42" dxfId="0" operator="greaterThan">
      <formula>2002</formula>
    </cfRule>
  </conditionalFormatting>
  <conditionalFormatting sqref="B49:B54">
    <cfRule type="cellIs" priority="39" dxfId="0" operator="lessThan">
      <formula>2001</formula>
    </cfRule>
    <cfRule type="cellIs" priority="40" dxfId="0" operator="greaterThan">
      <formula>2002</formula>
    </cfRule>
  </conditionalFormatting>
  <conditionalFormatting sqref="B69:B74">
    <cfRule type="cellIs" priority="35" dxfId="0" operator="lessThan">
      <formula>2001</formula>
    </cfRule>
    <cfRule type="cellIs" priority="36" dxfId="0" operator="greaterThan">
      <formula>2002</formula>
    </cfRule>
  </conditionalFormatting>
  <conditionalFormatting sqref="B79:B84">
    <cfRule type="cellIs" priority="33" dxfId="0" operator="lessThan">
      <formula>2001</formula>
    </cfRule>
    <cfRule type="cellIs" priority="34" dxfId="0" operator="greaterThan">
      <formula>2002</formula>
    </cfRule>
  </conditionalFormatting>
  <conditionalFormatting sqref="B89:B94">
    <cfRule type="cellIs" priority="31" dxfId="0" operator="lessThan">
      <formula>2001</formula>
    </cfRule>
    <cfRule type="cellIs" priority="32" dxfId="0" operator="greaterThan">
      <formula>2002</formula>
    </cfRule>
  </conditionalFormatting>
  <conditionalFormatting sqref="B99:B104">
    <cfRule type="cellIs" priority="29" dxfId="0" operator="lessThan">
      <formula>2001</formula>
    </cfRule>
    <cfRule type="cellIs" priority="30" dxfId="0" operator="greaterThan">
      <formula>2002</formula>
    </cfRule>
  </conditionalFormatting>
  <conditionalFormatting sqref="B109:B114">
    <cfRule type="cellIs" priority="27" dxfId="0" operator="lessThan">
      <formula>2001</formula>
    </cfRule>
    <cfRule type="cellIs" priority="28" dxfId="0" operator="greaterThan">
      <formula>2002</formula>
    </cfRule>
  </conditionalFormatting>
  <conditionalFormatting sqref="B119:B124">
    <cfRule type="cellIs" priority="25" dxfId="0" operator="lessThan">
      <formula>2001</formula>
    </cfRule>
    <cfRule type="cellIs" priority="26" dxfId="0" operator="greaterThan">
      <formula>2002</formula>
    </cfRule>
  </conditionalFormatting>
  <conditionalFormatting sqref="B129:B134">
    <cfRule type="cellIs" priority="23" dxfId="0" operator="lessThan">
      <formula>2001</formula>
    </cfRule>
    <cfRule type="cellIs" priority="24" dxfId="0" operator="greaterThan">
      <formula>2002</formula>
    </cfRule>
  </conditionalFormatting>
  <conditionalFormatting sqref="B139:B144">
    <cfRule type="cellIs" priority="21" dxfId="0" operator="lessThan">
      <formula>2001</formula>
    </cfRule>
    <cfRule type="cellIs" priority="22" dxfId="0" operator="greaterThan">
      <formula>2002</formula>
    </cfRule>
  </conditionalFormatting>
  <conditionalFormatting sqref="B149:B154">
    <cfRule type="cellIs" priority="19" dxfId="0" operator="lessThan">
      <formula>2001</formula>
    </cfRule>
    <cfRule type="cellIs" priority="20" dxfId="0" operator="greaterThan">
      <formula>2002</formula>
    </cfRule>
  </conditionalFormatting>
  <conditionalFormatting sqref="B159:B164">
    <cfRule type="cellIs" priority="17" dxfId="0" operator="lessThan">
      <formula>2001</formula>
    </cfRule>
    <cfRule type="cellIs" priority="18" dxfId="0" operator="greaterThan">
      <formula>2002</formula>
    </cfRule>
  </conditionalFormatting>
  <conditionalFormatting sqref="B169:B174">
    <cfRule type="cellIs" priority="15" dxfId="0" operator="lessThan">
      <formula>2001</formula>
    </cfRule>
    <cfRule type="cellIs" priority="16" dxfId="0" operator="greaterThan">
      <formula>2002</formula>
    </cfRule>
  </conditionalFormatting>
  <conditionalFormatting sqref="B179:B184">
    <cfRule type="cellIs" priority="13" dxfId="0" operator="lessThan">
      <formula>2001</formula>
    </cfRule>
    <cfRule type="cellIs" priority="14" dxfId="0" operator="greaterThan">
      <formula>2002</formula>
    </cfRule>
  </conditionalFormatting>
  <conditionalFormatting sqref="B189:B194">
    <cfRule type="cellIs" priority="11" dxfId="0" operator="lessThan">
      <formula>2001</formula>
    </cfRule>
    <cfRule type="cellIs" priority="12" dxfId="0" operator="greaterThan">
      <formula>2002</formula>
    </cfRule>
  </conditionalFormatting>
  <conditionalFormatting sqref="B199:B204">
    <cfRule type="cellIs" priority="9" dxfId="0" operator="lessThan">
      <formula>2001</formula>
    </cfRule>
    <cfRule type="cellIs" priority="10" dxfId="0" operator="greaterThan">
      <formula>2002</formula>
    </cfRule>
  </conditionalFormatting>
  <conditionalFormatting sqref="B209:B214">
    <cfRule type="cellIs" priority="7" dxfId="0" operator="lessThan">
      <formula>2001</formula>
    </cfRule>
    <cfRule type="cellIs" priority="8" dxfId="0" operator="greaterThan">
      <formula>2002</formula>
    </cfRule>
  </conditionalFormatting>
  <conditionalFormatting sqref="B219:B224">
    <cfRule type="cellIs" priority="5" dxfId="0" operator="lessThan">
      <formula>2001</formula>
    </cfRule>
    <cfRule type="cellIs" priority="6" dxfId="0" operator="greaterThan">
      <formula>2002</formula>
    </cfRule>
  </conditionalFormatting>
  <conditionalFormatting sqref="B229:B234">
    <cfRule type="cellIs" priority="3" dxfId="0" operator="lessThan">
      <formula>2001</formula>
    </cfRule>
    <cfRule type="cellIs" priority="4" dxfId="0" operator="greaterThan">
      <formula>2002</formula>
    </cfRule>
  </conditionalFormatting>
  <conditionalFormatting sqref="B239:B244">
    <cfRule type="cellIs" priority="1" dxfId="0" operator="lessThan">
      <formula>2001</formula>
    </cfRule>
    <cfRule type="cellIs" priority="2" dxfId="0" operator="greaterThan">
      <formula>2002</formula>
    </cfRule>
  </conditionalFormatting>
  <printOptions/>
  <pageMargins left="0.7" right="0.7" top="0.75" bottom="0.75" header="0.3" footer="0.3"/>
  <pageSetup orientation="portrait" paperSize="9" scale="56" r:id="rId2"/>
  <rowBreaks count="4" manualBreakCount="4">
    <brk id="25" max="11" man="1"/>
    <brk id="75" max="11" man="1"/>
    <brk id="125" max="11" man="1"/>
    <brk id="185" max="11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Munka3"/>
  <dimension ref="A1:U161"/>
  <sheetViews>
    <sheetView view="pageBreakPreview" zoomScaleSheetLayoutView="100" zoomScalePageLayoutView="0" workbookViewId="0" topLeftCell="A1">
      <selection activeCell="V5" sqref="V5"/>
    </sheetView>
  </sheetViews>
  <sheetFormatPr defaultColWidth="9.140625" defaultRowHeight="15"/>
  <cols>
    <col min="1" max="1" width="4.421875" style="0" customWidth="1"/>
    <col min="2" max="2" width="29.140625" style="0" customWidth="1"/>
    <col min="3" max="3" width="5.00390625" style="0" bestFit="1" customWidth="1"/>
    <col min="4" max="4" width="5.28125" style="0" bestFit="1" customWidth="1"/>
    <col min="5" max="5" width="3.57421875" style="0" bestFit="1" customWidth="1"/>
    <col min="6" max="6" width="5.00390625" style="0" bestFit="1" customWidth="1"/>
    <col min="7" max="7" width="3.57421875" style="0" bestFit="1" customWidth="1"/>
    <col min="8" max="8" width="5.28125" style="0" bestFit="1" customWidth="1"/>
    <col min="9" max="9" width="3.57421875" style="0" bestFit="1" customWidth="1"/>
    <col min="10" max="10" width="4.8515625" style="0" bestFit="1" customWidth="1"/>
    <col min="11" max="11" width="4.00390625" style="0" customWidth="1"/>
    <col min="12" max="12" width="6.140625" style="0" bestFit="1" customWidth="1"/>
    <col min="13" max="13" width="3.57421875" style="0" customWidth="1"/>
    <col min="14" max="14" width="7.140625" style="0" customWidth="1"/>
    <col min="15" max="15" width="9.140625" style="0" hidden="1" customWidth="1"/>
    <col min="16" max="16" width="37.28125" style="0" customWidth="1"/>
  </cols>
  <sheetData>
    <row r="1" spans="1:16" ht="15.75">
      <c r="A1" s="145" t="s">
        <v>179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</row>
    <row r="2" spans="1:16" ht="15.75" thickBot="1">
      <c r="A2" s="74" t="s">
        <v>173</v>
      </c>
      <c r="B2" s="74" t="s">
        <v>0</v>
      </c>
      <c r="C2" s="74" t="s">
        <v>172</v>
      </c>
      <c r="D2" s="74" t="s">
        <v>174</v>
      </c>
      <c r="E2" s="74" t="s">
        <v>170</v>
      </c>
      <c r="F2" s="74" t="s">
        <v>11</v>
      </c>
      <c r="G2" s="74" t="s">
        <v>170</v>
      </c>
      <c r="H2" s="74" t="s">
        <v>176</v>
      </c>
      <c r="I2" s="74" t="s">
        <v>170</v>
      </c>
      <c r="J2" s="74" t="s">
        <v>177</v>
      </c>
      <c r="K2" s="74" t="s">
        <v>170</v>
      </c>
      <c r="L2" s="74" t="s">
        <v>169</v>
      </c>
      <c r="M2" s="74" t="s">
        <v>170</v>
      </c>
      <c r="N2" s="74" t="s">
        <v>171</v>
      </c>
      <c r="O2" s="74"/>
      <c r="P2" s="74" t="s">
        <v>4</v>
      </c>
    </row>
    <row r="3" spans="1:21" s="161" customFormat="1" ht="15">
      <c r="A3" s="150" t="s">
        <v>14</v>
      </c>
      <c r="B3" s="151" t="str">
        <f>'Be'!A5</f>
        <v>Endrész Klaudia</v>
      </c>
      <c r="C3" s="152">
        <f>'Be'!B5</f>
        <v>2001</v>
      </c>
      <c r="D3" s="153">
        <f>'Be'!C5</f>
        <v>12.05</v>
      </c>
      <c r="E3" s="154">
        <f>'Be'!D5</f>
        <v>265</v>
      </c>
      <c r="F3" s="155">
        <f>'Be'!E5</f>
        <v>5.84</v>
      </c>
      <c r="G3" s="154">
        <f>'Be'!F5</f>
        <v>262</v>
      </c>
      <c r="H3" s="155">
        <f>'Be'!G5</f>
        <v>54.3</v>
      </c>
      <c r="I3" s="154">
        <f>'Be'!H5</f>
        <v>208</v>
      </c>
      <c r="J3" s="156">
        <f>'Be'!I5</f>
        <v>9.43</v>
      </c>
      <c r="K3" s="154">
        <f>'Be'!J5</f>
        <v>145</v>
      </c>
      <c r="L3" s="157">
        <f>'Be'!K5</f>
        <v>0.0020391203703703704</v>
      </c>
      <c r="M3" s="154">
        <f>'Be'!L5</f>
        <v>136</v>
      </c>
      <c r="N3" s="158">
        <f>'Be'!M5</f>
        <v>1016</v>
      </c>
      <c r="O3" s="159"/>
      <c r="P3" s="160" t="str">
        <f>'Be'!O5</f>
        <v>Dunaújváros, Vasvári Pál Ált. Isk.</v>
      </c>
      <c r="Q3" s="162"/>
      <c r="R3" s="162"/>
      <c r="S3" s="162"/>
      <c r="T3" s="162"/>
      <c r="U3" s="162"/>
    </row>
    <row r="4" spans="1:16" ht="15">
      <c r="A4" s="75" t="s">
        <v>15</v>
      </c>
      <c r="B4" s="76" t="str">
        <f>'Be'!A4</f>
        <v>Csenki Tamara</v>
      </c>
      <c r="C4" s="77">
        <f>'Be'!B4</f>
        <v>2001</v>
      </c>
      <c r="D4" s="78">
        <f>'Be'!C4</f>
        <v>13.18</v>
      </c>
      <c r="E4" s="79">
        <f>'Be'!D4</f>
        <v>213</v>
      </c>
      <c r="F4" s="80">
        <f>'Be'!E4</f>
        <v>5.33</v>
      </c>
      <c r="G4" s="79">
        <f>'Be'!F4</f>
        <v>221</v>
      </c>
      <c r="H4" s="80">
        <f>'Be'!G4</f>
        <v>54.64</v>
      </c>
      <c r="I4" s="79">
        <f>'Be'!H4</f>
        <v>210</v>
      </c>
      <c r="J4" s="81">
        <f>'Be'!I4</f>
        <v>8.45</v>
      </c>
      <c r="K4" s="79">
        <f>'Be'!J4</f>
        <v>121</v>
      </c>
      <c r="L4" s="82">
        <f>'Be'!K4</f>
        <v>0.002080439814814815</v>
      </c>
      <c r="M4" s="79">
        <f>'Be'!L4</f>
        <v>128</v>
      </c>
      <c r="N4" s="83">
        <f>'Be'!M4</f>
        <v>893</v>
      </c>
      <c r="O4" s="84"/>
      <c r="P4" s="114" t="str">
        <f>'Be'!O4</f>
        <v>Dunaújváros, Vasvári Pál Ált. Isk.</v>
      </c>
    </row>
    <row r="5" spans="1:16" ht="15">
      <c r="A5" s="86" t="s">
        <v>16</v>
      </c>
      <c r="B5" s="76" t="str">
        <f>'Be'!A6</f>
        <v>Mazák Anna</v>
      </c>
      <c r="C5" s="77">
        <f>'Be'!B6</f>
        <v>2001</v>
      </c>
      <c r="D5" s="78">
        <f>'Be'!C6</f>
        <v>12.91</v>
      </c>
      <c r="E5" s="79">
        <f>'Be'!D6</f>
        <v>226</v>
      </c>
      <c r="F5" s="80">
        <f>'Be'!E6</f>
        <v>4.9</v>
      </c>
      <c r="G5" s="79">
        <f>'Be'!F6</f>
        <v>188</v>
      </c>
      <c r="H5" s="80">
        <f>'Be'!G6</f>
        <v>47.94</v>
      </c>
      <c r="I5" s="79">
        <f>'Be'!H6</f>
        <v>177</v>
      </c>
      <c r="J5" s="81">
        <f>'Be'!I6</f>
        <v>7.4</v>
      </c>
      <c r="K5" s="79">
        <f>'Be'!J6</f>
        <v>95</v>
      </c>
      <c r="L5" s="82">
        <f>'Be'!K6</f>
        <v>0.0019184027777777778</v>
      </c>
      <c r="M5" s="79">
        <f>'Be'!L6</f>
        <v>163</v>
      </c>
      <c r="N5" s="83">
        <f>'Be'!M6</f>
        <v>849</v>
      </c>
      <c r="O5" s="84"/>
      <c r="P5" s="85" t="str">
        <f>'Be'!O6</f>
        <v>Székesfehérvár, István Király Ált. Isk.</v>
      </c>
    </row>
    <row r="6" spans="1:21" ht="15">
      <c r="A6" s="75" t="s">
        <v>17</v>
      </c>
      <c r="B6" s="76" t="str">
        <f>'Be'!A7</f>
        <v>Menyhárt Zsófia</v>
      </c>
      <c r="C6" s="77">
        <f>'Be'!B7</f>
        <v>2002</v>
      </c>
      <c r="D6" s="78">
        <f>'Be'!C7</f>
        <v>12.78</v>
      </c>
      <c r="E6" s="79">
        <f>'Be'!D7</f>
        <v>232</v>
      </c>
      <c r="F6" s="80">
        <f>'Be'!E7</f>
        <v>4.94</v>
      </c>
      <c r="G6" s="79">
        <f>'Be'!F7</f>
        <v>190</v>
      </c>
      <c r="H6" s="80">
        <f>'Be'!G7</f>
        <v>49.56</v>
      </c>
      <c r="I6" s="79">
        <f>'Be'!H7</f>
        <v>184</v>
      </c>
      <c r="J6" s="81">
        <f>'Be'!I7</f>
        <v>7.97</v>
      </c>
      <c r="K6" s="79">
        <f>'Be'!J7</f>
        <v>109</v>
      </c>
      <c r="L6" s="82">
        <f>'Be'!K7</f>
        <v>0.0020997685185185186</v>
      </c>
      <c r="M6" s="79">
        <f>'Be'!L7</f>
        <v>124</v>
      </c>
      <c r="N6" s="83">
        <f>'Be'!M7</f>
        <v>839</v>
      </c>
      <c r="O6" s="84"/>
      <c r="P6" s="85" t="str">
        <f>'Be'!O7</f>
        <v>Székesfehérvár, Vasvári Pál Gimn.</v>
      </c>
      <c r="U6" s="38"/>
    </row>
    <row r="7" spans="1:21" ht="15">
      <c r="A7" s="86" t="s">
        <v>18</v>
      </c>
      <c r="B7" s="76" t="str">
        <f>'Be'!A62</f>
        <v>Pécsi Dóra</v>
      </c>
      <c r="C7" s="77">
        <f>'Be'!B62</f>
        <v>2002</v>
      </c>
      <c r="D7" s="78">
        <f>'Be'!C62</f>
        <v>14.02</v>
      </c>
      <c r="E7" s="79">
        <f>'Be'!D62</f>
        <v>176</v>
      </c>
      <c r="F7" s="80">
        <f>'Be'!E62</f>
        <v>4.62</v>
      </c>
      <c r="G7" s="79">
        <f>'Be'!F62</f>
        <v>168</v>
      </c>
      <c r="H7" s="80">
        <f>'Be'!G62</f>
        <v>43.45</v>
      </c>
      <c r="I7" s="79">
        <f>'Be'!H62</f>
        <v>155</v>
      </c>
      <c r="J7" s="81">
        <f>'Be'!I62</f>
        <v>9.8</v>
      </c>
      <c r="K7" s="79">
        <f>'Be'!J62</f>
        <v>155</v>
      </c>
      <c r="L7" s="82">
        <f>'Be'!K62</f>
        <v>0.002000925925925926</v>
      </c>
      <c r="M7" s="79">
        <f>'Be'!L62</f>
        <v>144</v>
      </c>
      <c r="N7" s="83">
        <f>'Be'!M62</f>
        <v>798</v>
      </c>
      <c r="O7" s="84"/>
      <c r="P7" s="85" t="str">
        <f>'Be'!A57</f>
        <v>Székesfehérvár, Tóvárosi Ált. Isk.</v>
      </c>
      <c r="U7" s="38"/>
    </row>
    <row r="8" spans="1:16" ht="15">
      <c r="A8" s="75" t="s">
        <v>19</v>
      </c>
      <c r="B8" s="76" t="str">
        <f>'Be'!A63</f>
        <v>Pribék Adrienn</v>
      </c>
      <c r="C8" s="77">
        <f>'Be'!B63</f>
        <v>2002</v>
      </c>
      <c r="D8" s="78">
        <f>'Be'!C63</f>
        <v>13.84</v>
      </c>
      <c r="E8" s="79">
        <f>'Be'!D63</f>
        <v>184</v>
      </c>
      <c r="F8" s="80">
        <f>'Be'!E63</f>
        <v>4.75</v>
      </c>
      <c r="G8" s="79">
        <f>'Be'!F63</f>
        <v>177</v>
      </c>
      <c r="H8" s="80">
        <f>'Be'!G63</f>
        <v>37.34</v>
      </c>
      <c r="I8" s="79">
        <f>'Be'!H63</f>
        <v>128</v>
      </c>
      <c r="J8" s="81">
        <f>'Be'!I63</f>
        <v>7.47</v>
      </c>
      <c r="K8" s="79">
        <f>'Be'!J63</f>
        <v>97</v>
      </c>
      <c r="L8" s="82">
        <f>'Be'!K63</f>
        <v>0.0018806712962962963</v>
      </c>
      <c r="M8" s="79">
        <f>'Be'!L63</f>
        <v>171</v>
      </c>
      <c r="N8" s="83">
        <f>'Be'!M63</f>
        <v>757</v>
      </c>
      <c r="O8" s="84"/>
      <c r="P8" s="85" t="str">
        <f>'Be'!A57</f>
        <v>Székesfehérvár, Tóvárosi Ált. Isk.</v>
      </c>
    </row>
    <row r="9" spans="1:16" ht="15">
      <c r="A9" s="86" t="s">
        <v>20</v>
      </c>
      <c r="B9" s="76" t="str">
        <f>'Be'!A61</f>
        <v>Kovács Helga</v>
      </c>
      <c r="C9" s="77">
        <f>'Be'!B61</f>
        <v>2002</v>
      </c>
      <c r="D9" s="78">
        <f>'Be'!C61</f>
        <v>13.32</v>
      </c>
      <c r="E9" s="79">
        <f>'Be'!D61</f>
        <v>206</v>
      </c>
      <c r="F9" s="80">
        <f>'Be'!E61</f>
        <v>4.54</v>
      </c>
      <c r="G9" s="79">
        <f>'Be'!F61</f>
        <v>162</v>
      </c>
      <c r="H9" s="80">
        <f>'Be'!G61</f>
        <v>43.49</v>
      </c>
      <c r="I9" s="79">
        <f>'Be'!H61</f>
        <v>155</v>
      </c>
      <c r="J9" s="81">
        <f>'Be'!I61</f>
        <v>7.94</v>
      </c>
      <c r="K9" s="79">
        <f>'Be'!J61</f>
        <v>108</v>
      </c>
      <c r="L9" s="82">
        <f>'Be'!K61</f>
        <v>0.0021442129629629628</v>
      </c>
      <c r="M9" s="79">
        <f>'Be'!L61</f>
        <v>115</v>
      </c>
      <c r="N9" s="83">
        <f>'Be'!M61</f>
        <v>746</v>
      </c>
      <c r="O9" s="84"/>
      <c r="P9" s="85" t="str">
        <f>'Be'!A57</f>
        <v>Székesfehérvár, Tóvárosi Ált. Isk.</v>
      </c>
    </row>
    <row r="10" spans="1:16" ht="15">
      <c r="A10" s="75" t="s">
        <v>21</v>
      </c>
      <c r="B10" s="76" t="str">
        <f>'Be'!A43</f>
        <v>Varga Brigitta</v>
      </c>
      <c r="C10" s="77">
        <f>'Be'!B43</f>
        <v>2002</v>
      </c>
      <c r="D10" s="78">
        <f>'Be'!C43</f>
        <v>14.26</v>
      </c>
      <c r="E10" s="79">
        <f>'Be'!D43</f>
        <v>166</v>
      </c>
      <c r="F10" s="80">
        <f>'Be'!E43</f>
        <v>4.24</v>
      </c>
      <c r="G10" s="79">
        <f>'Be'!F43</f>
        <v>141</v>
      </c>
      <c r="H10" s="80">
        <f>'Be'!G43</f>
        <v>44.58</v>
      </c>
      <c r="I10" s="79">
        <f>'Be'!H43</f>
        <v>161</v>
      </c>
      <c r="J10" s="81">
        <f>'Be'!I43</f>
        <v>8.76</v>
      </c>
      <c r="K10" s="79">
        <f>'Be'!J43</f>
        <v>129</v>
      </c>
      <c r="L10" s="82">
        <f>'Be'!K43</f>
        <v>0.0023556712962962962</v>
      </c>
      <c r="M10" s="79">
        <f>'Be'!L43</f>
        <v>74</v>
      </c>
      <c r="N10" s="83">
        <f>'Be'!M43</f>
        <v>671</v>
      </c>
      <c r="O10" s="84"/>
      <c r="P10" s="85" t="str">
        <f>'Be'!A37</f>
        <v>Mezőszilas, Németh László Ált. Isk.</v>
      </c>
    </row>
    <row r="11" spans="1:16" ht="15">
      <c r="A11" s="86" t="s">
        <v>22</v>
      </c>
      <c r="B11" s="76" t="str">
        <f>'Be'!A53</f>
        <v>Takács Boglárka</v>
      </c>
      <c r="C11" s="77">
        <f>'Be'!B53</f>
        <v>2001</v>
      </c>
      <c r="D11" s="78">
        <f>'Be'!C53</f>
        <v>13.02</v>
      </c>
      <c r="E11" s="79">
        <f>'Be'!D53</f>
        <v>220</v>
      </c>
      <c r="F11" s="80">
        <f>'Be'!E53</f>
        <v>4.51</v>
      </c>
      <c r="G11" s="79">
        <f>'Be'!F53</f>
        <v>160</v>
      </c>
      <c r="H11" s="80">
        <f>'Be'!G53</f>
        <v>29.84</v>
      </c>
      <c r="I11" s="79">
        <f>'Be'!H53</f>
        <v>96</v>
      </c>
      <c r="J11" s="81">
        <f>'Be'!I53</f>
        <v>5.76</v>
      </c>
      <c r="K11" s="79">
        <f>'Be'!J53</f>
        <v>58</v>
      </c>
      <c r="L11" s="82">
        <f>'Be'!K53</f>
        <v>0.0021234953703703706</v>
      </c>
      <c r="M11" s="79">
        <f>'Be'!L53</f>
        <v>119</v>
      </c>
      <c r="N11" s="83">
        <f>'Be'!M53</f>
        <v>653</v>
      </c>
      <c r="O11" s="84"/>
      <c r="P11" s="85" t="str">
        <f>'Be'!A47</f>
        <v>Mór, Radnóti Miklós Ált. Isk.</v>
      </c>
    </row>
    <row r="12" spans="1:16" ht="15">
      <c r="A12" s="75" t="s">
        <v>23</v>
      </c>
      <c r="B12" s="76" t="str">
        <f>'Be'!A59</f>
        <v>Bikki Viktória</v>
      </c>
      <c r="C12" s="77">
        <f>'Be'!B59</f>
        <v>2002</v>
      </c>
      <c r="D12" s="78">
        <f>'Be'!C59</f>
        <v>13.39</v>
      </c>
      <c r="E12" s="79">
        <f>'Be'!D59</f>
        <v>203</v>
      </c>
      <c r="F12" s="80">
        <f>'Be'!E59</f>
        <v>4.03</v>
      </c>
      <c r="G12" s="79">
        <f>'Be'!F59</f>
        <v>128</v>
      </c>
      <c r="H12" s="80">
        <f>'Be'!G59</f>
        <v>41.24</v>
      </c>
      <c r="I12" s="79">
        <f>'Be'!H59</f>
        <v>145</v>
      </c>
      <c r="J12" s="81">
        <f>'Be'!I59</f>
        <v>5.75</v>
      </c>
      <c r="K12" s="79">
        <f>'Be'!J59</f>
        <v>58</v>
      </c>
      <c r="L12" s="82">
        <f>'Be'!K59</f>
        <v>0.0021344907407407406</v>
      </c>
      <c r="M12" s="79">
        <f>'Be'!L59</f>
        <v>117</v>
      </c>
      <c r="N12" s="83">
        <f>'Be'!M59</f>
        <v>651</v>
      </c>
      <c r="O12" s="84"/>
      <c r="P12" s="85" t="str">
        <f>'Be'!A57</f>
        <v>Székesfehérvár, Tóvárosi Ált. Isk.</v>
      </c>
    </row>
    <row r="13" spans="1:16" ht="15">
      <c r="A13" s="86" t="s">
        <v>24</v>
      </c>
      <c r="B13" s="76" t="str">
        <f>'Be'!A50</f>
        <v>Kovács Nóra</v>
      </c>
      <c r="C13" s="77">
        <f>'Be'!B50</f>
        <v>2002</v>
      </c>
      <c r="D13" s="78">
        <f>'Be'!C50</f>
        <v>14.17</v>
      </c>
      <c r="E13" s="79">
        <f>'Be'!D50</f>
        <v>170</v>
      </c>
      <c r="F13" s="80">
        <f>'Be'!E50</f>
        <v>4.15</v>
      </c>
      <c r="G13" s="79">
        <f>'Be'!F50</f>
        <v>136</v>
      </c>
      <c r="H13" s="80">
        <f>'Be'!G50</f>
        <v>46.4</v>
      </c>
      <c r="I13" s="79">
        <f>'Be'!H50</f>
        <v>169</v>
      </c>
      <c r="J13" s="81">
        <f>'Be'!I50</f>
        <v>7.16</v>
      </c>
      <c r="K13" s="79">
        <f>'Be'!J50</f>
        <v>90</v>
      </c>
      <c r="L13" s="82">
        <f>'Be'!K50</f>
        <v>0.0023194444444444443</v>
      </c>
      <c r="M13" s="79">
        <f>'Be'!L50</f>
        <v>81</v>
      </c>
      <c r="N13" s="83">
        <f>'Be'!M50</f>
        <v>646</v>
      </c>
      <c r="O13" s="84"/>
      <c r="P13" s="85" t="str">
        <f>'Be'!A47</f>
        <v>Mór, Radnóti Miklós Ált. Isk.</v>
      </c>
    </row>
    <row r="14" spans="1:16" ht="15">
      <c r="A14" s="75" t="s">
        <v>25</v>
      </c>
      <c r="B14" s="76" t="str">
        <f>'Be'!A64</f>
        <v>Tóth Laura</v>
      </c>
      <c r="C14" s="77">
        <f>'Be'!B64</f>
        <v>2002</v>
      </c>
      <c r="D14" s="78">
        <f>'Be'!C64</f>
        <v>14.28</v>
      </c>
      <c r="E14" s="79">
        <f>'Be'!D64</f>
        <v>165</v>
      </c>
      <c r="F14" s="80">
        <f>'Be'!E64</f>
        <v>4.27</v>
      </c>
      <c r="G14" s="79">
        <f>'Be'!F64</f>
        <v>143</v>
      </c>
      <c r="H14" s="80">
        <f>'Be'!G64</f>
        <v>45.85</v>
      </c>
      <c r="I14" s="79">
        <f>'Be'!H64</f>
        <v>167</v>
      </c>
      <c r="J14" s="81">
        <f>'Be'!I64</f>
        <v>5.53</v>
      </c>
      <c r="K14" s="79">
        <f>'Be'!J64</f>
        <v>53</v>
      </c>
      <c r="L14" s="82">
        <f>'Be'!K64</f>
        <v>0.002187384259259259</v>
      </c>
      <c r="M14" s="79">
        <f>'Be'!L64</f>
        <v>106</v>
      </c>
      <c r="N14" s="83">
        <f>'Be'!M64</f>
        <v>634</v>
      </c>
      <c r="O14" s="84"/>
      <c r="P14" s="85" t="str">
        <f>'Be'!A57</f>
        <v>Székesfehérvár, Tóvárosi Ált. Isk.</v>
      </c>
    </row>
    <row r="15" spans="1:16" ht="15">
      <c r="A15" s="86" t="s">
        <v>26</v>
      </c>
      <c r="B15" s="76" t="str">
        <f>'Be'!A42</f>
        <v>Török Klaudia</v>
      </c>
      <c r="C15" s="77">
        <f>'Be'!B42</f>
        <v>2002</v>
      </c>
      <c r="D15" s="78">
        <f>'Be'!C42</f>
        <v>14.64</v>
      </c>
      <c r="E15" s="79">
        <f>'Be'!D42</f>
        <v>150</v>
      </c>
      <c r="F15" s="80">
        <f>'Be'!E42</f>
        <v>4.09</v>
      </c>
      <c r="G15" s="79">
        <f>'Be'!F42</f>
        <v>132</v>
      </c>
      <c r="H15" s="80">
        <f>'Be'!G42</f>
        <v>42.6</v>
      </c>
      <c r="I15" s="79">
        <f>'Be'!H42</f>
        <v>151</v>
      </c>
      <c r="J15" s="81">
        <f>'Be'!I42</f>
        <v>7.57</v>
      </c>
      <c r="K15" s="79">
        <f>'Be'!J42</f>
        <v>99</v>
      </c>
      <c r="L15" s="82">
        <f>'Be'!K42</f>
        <v>0.002251736111111111</v>
      </c>
      <c r="M15" s="79">
        <f>'Be'!L42</f>
        <v>93</v>
      </c>
      <c r="N15" s="83">
        <f>'Be'!M42</f>
        <v>625</v>
      </c>
      <c r="O15" s="84"/>
      <c r="P15" s="85" t="str">
        <f>'Be'!A37</f>
        <v>Mezőszilas, Németh László Ált. Isk.</v>
      </c>
    </row>
    <row r="16" spans="1:16" ht="15">
      <c r="A16" s="75" t="s">
        <v>27</v>
      </c>
      <c r="B16" s="76" t="str">
        <f>'Be'!A60</f>
        <v>Király Lilla</v>
      </c>
      <c r="C16" s="77">
        <f>'Be'!B60</f>
        <v>2001</v>
      </c>
      <c r="D16" s="78">
        <f>'Be'!C60</f>
        <v>15.04</v>
      </c>
      <c r="E16" s="79">
        <f>'Be'!D60</f>
        <v>135</v>
      </c>
      <c r="F16" s="80">
        <f>'Be'!E60</f>
        <v>4.07</v>
      </c>
      <c r="G16" s="79">
        <f>'Be'!F60</f>
        <v>131</v>
      </c>
      <c r="H16" s="80">
        <f>'Be'!G60</f>
        <v>45.34</v>
      </c>
      <c r="I16" s="79">
        <f>'Be'!H60</f>
        <v>164</v>
      </c>
      <c r="J16" s="81">
        <f>'Be'!I60</f>
        <v>6.74</v>
      </c>
      <c r="K16" s="79">
        <f>'Be'!J60</f>
        <v>80</v>
      </c>
      <c r="L16" s="82">
        <f>'Be'!K60</f>
        <v>0.0022753472222222224</v>
      </c>
      <c r="M16" s="79">
        <f>'Be'!L60</f>
        <v>89</v>
      </c>
      <c r="N16" s="83">
        <f>'Be'!M60</f>
        <v>599</v>
      </c>
      <c r="O16" s="84"/>
      <c r="P16" s="85" t="str">
        <f>'Be'!A57</f>
        <v>Székesfehérvár, Tóvárosi Ált. Isk.</v>
      </c>
    </row>
    <row r="17" spans="1:16" ht="15">
      <c r="A17" s="86" t="s">
        <v>28</v>
      </c>
      <c r="B17" s="76" t="str">
        <f>'Be'!A30</f>
        <v>Farkas Andrea</v>
      </c>
      <c r="C17" s="77">
        <f>'Be'!B30</f>
        <v>2002</v>
      </c>
      <c r="D17" s="78">
        <f>'Be'!C30</f>
        <v>15.49</v>
      </c>
      <c r="E17" s="79">
        <f>'Be'!D30</f>
        <v>117</v>
      </c>
      <c r="F17" s="80">
        <f>'Be'!E30</f>
        <v>3.88</v>
      </c>
      <c r="G17" s="79">
        <f>'Be'!F30</f>
        <v>118</v>
      </c>
      <c r="H17" s="80">
        <f>'Be'!G30</f>
        <v>40.7</v>
      </c>
      <c r="I17" s="79">
        <f>'Be'!H30</f>
        <v>143</v>
      </c>
      <c r="J17" s="81">
        <f>'Be'!I30</f>
        <v>7.22</v>
      </c>
      <c r="K17" s="79">
        <f>'Be'!J30</f>
        <v>91</v>
      </c>
      <c r="L17" s="82">
        <f>'Be'!K30</f>
        <v>0.002088773148148148</v>
      </c>
      <c r="M17" s="79">
        <f>'Be'!L30</f>
        <v>126</v>
      </c>
      <c r="N17" s="83">
        <f>'Be'!M30</f>
        <v>595</v>
      </c>
      <c r="O17" s="84"/>
      <c r="P17" s="85" t="str">
        <f>'Be'!A27</f>
        <v>Soponya, Zichy János Ált. Isk.</v>
      </c>
    </row>
    <row r="18" spans="1:16" ht="15">
      <c r="A18" s="75" t="s">
        <v>29</v>
      </c>
      <c r="B18" s="76" t="str">
        <f>'Be'!A52</f>
        <v>Pallag Kata</v>
      </c>
      <c r="C18" s="77">
        <f>'Be'!B52</f>
        <v>2002</v>
      </c>
      <c r="D18" s="78">
        <f>'Be'!C52</f>
        <v>14.84</v>
      </c>
      <c r="E18" s="79">
        <f>'Be'!D52</f>
        <v>142</v>
      </c>
      <c r="F18" s="80">
        <f>'Be'!E52</f>
        <v>3.73</v>
      </c>
      <c r="G18" s="79">
        <f>'Be'!F52</f>
        <v>109</v>
      </c>
      <c r="H18" s="80">
        <f>'Be'!G52</f>
        <v>43.46</v>
      </c>
      <c r="I18" s="79">
        <f>'Be'!H52</f>
        <v>155</v>
      </c>
      <c r="J18" s="81">
        <f>'Be'!I52</f>
        <v>7.8</v>
      </c>
      <c r="K18" s="79">
        <f>'Be'!J52</f>
        <v>105</v>
      </c>
      <c r="L18" s="82">
        <f>'Be'!K52</f>
        <v>0.0023168981481481482</v>
      </c>
      <c r="M18" s="79">
        <f>'Be'!L52</f>
        <v>81</v>
      </c>
      <c r="N18" s="83">
        <f>'Be'!M52</f>
        <v>592</v>
      </c>
      <c r="O18" s="84"/>
      <c r="P18" s="85" t="str">
        <f>'Be'!A47</f>
        <v>Mór, Radnóti Miklós Ált. Isk.</v>
      </c>
    </row>
    <row r="19" spans="1:16" ht="15">
      <c r="A19" s="86" t="s">
        <v>30</v>
      </c>
      <c r="B19" s="76" t="str">
        <f>'Be'!A33</f>
        <v>Seres Klaudia</v>
      </c>
      <c r="C19" s="77">
        <f>'Be'!B33</f>
        <v>2002</v>
      </c>
      <c r="D19" s="78">
        <f>'Be'!C33</f>
        <v>14.62</v>
      </c>
      <c r="E19" s="79">
        <f>'Be'!D33</f>
        <v>151</v>
      </c>
      <c r="F19" s="80">
        <f>'Be'!E33</f>
        <v>4.32</v>
      </c>
      <c r="G19" s="79">
        <f>'Be'!F33</f>
        <v>147</v>
      </c>
      <c r="H19" s="80">
        <f>'Be'!G33</f>
        <v>23.86</v>
      </c>
      <c r="I19" s="79">
        <f>'Be'!H33</f>
        <v>73</v>
      </c>
      <c r="J19" s="81">
        <f>'Be'!I33</f>
        <v>6.04</v>
      </c>
      <c r="K19" s="79">
        <f>'Be'!J33</f>
        <v>64</v>
      </c>
      <c r="L19" s="82">
        <f>'Be'!K33</f>
        <v>0.0021412037037037038</v>
      </c>
      <c r="M19" s="79">
        <f>'Be'!L33</f>
        <v>115</v>
      </c>
      <c r="N19" s="83">
        <f>'Be'!M33</f>
        <v>550</v>
      </c>
      <c r="O19" s="84"/>
      <c r="P19" s="85" t="str">
        <f>'Be'!A27</f>
        <v>Soponya, Zichy János Ált. Isk.</v>
      </c>
    </row>
    <row r="20" spans="1:16" ht="15">
      <c r="A20" s="75" t="s">
        <v>31</v>
      </c>
      <c r="B20" s="76" t="str">
        <f>'Be'!A39</f>
        <v>Bodaki Titanilla</v>
      </c>
      <c r="C20" s="77">
        <f>'Be'!B39</f>
        <v>2002</v>
      </c>
      <c r="D20" s="78">
        <f>'Be'!C39</f>
        <v>14.99</v>
      </c>
      <c r="E20" s="79">
        <f>'Be'!D39</f>
        <v>136</v>
      </c>
      <c r="F20" s="80">
        <f>'Be'!E39</f>
        <v>3.52</v>
      </c>
      <c r="G20" s="79">
        <f>'Be'!F39</f>
        <v>96</v>
      </c>
      <c r="H20" s="80">
        <f>'Be'!G39</f>
        <v>39.55</v>
      </c>
      <c r="I20" s="79">
        <f>'Be'!H39</f>
        <v>138</v>
      </c>
      <c r="J20" s="81">
        <f>'Be'!I39</f>
        <v>5.77</v>
      </c>
      <c r="K20" s="79">
        <f>'Be'!J39</f>
        <v>58</v>
      </c>
      <c r="L20" s="82">
        <f>'Be'!K39</f>
        <v>0.0021099537037037037</v>
      </c>
      <c r="M20" s="79">
        <f>'Be'!L39</f>
        <v>122</v>
      </c>
      <c r="N20" s="83">
        <f>'Be'!M39</f>
        <v>550</v>
      </c>
      <c r="O20" s="84"/>
      <c r="P20" s="85" t="str">
        <f>'Be'!A37</f>
        <v>Mezőszilas, Németh László Ált. Isk.</v>
      </c>
    </row>
    <row r="21" spans="1:16" ht="15">
      <c r="A21" s="86" t="s">
        <v>32</v>
      </c>
      <c r="B21" s="76" t="str">
        <f>'Be'!A51</f>
        <v>Krár Fanni</v>
      </c>
      <c r="C21" s="77">
        <f>'Be'!B51</f>
        <v>2002</v>
      </c>
      <c r="D21" s="78">
        <f>'Be'!C51</f>
        <v>14.86</v>
      </c>
      <c r="E21" s="79">
        <f>'Be'!D51</f>
        <v>141</v>
      </c>
      <c r="F21" s="80">
        <f>'Be'!E51</f>
        <v>4.08</v>
      </c>
      <c r="G21" s="79">
        <f>'Be'!F51</f>
        <v>131</v>
      </c>
      <c r="H21" s="80">
        <f>'Be'!G51</f>
        <v>36.49</v>
      </c>
      <c r="I21" s="79">
        <f>'Be'!H51</f>
        <v>125</v>
      </c>
      <c r="J21" s="81">
        <f>'Be'!I51</f>
        <v>7.43</v>
      </c>
      <c r="K21" s="79">
        <f>'Be'!J51</f>
        <v>96</v>
      </c>
      <c r="L21" s="82">
        <f>'Be'!K51</f>
        <v>0.002448148148148148</v>
      </c>
      <c r="M21" s="79">
        <f>'Be'!L51</f>
        <v>57</v>
      </c>
      <c r="N21" s="83">
        <f>'Be'!M51</f>
        <v>550</v>
      </c>
      <c r="O21" s="84"/>
      <c r="P21" s="85" t="str">
        <f>'Be'!A47</f>
        <v>Mór, Radnóti Miklós Ált. Isk.</v>
      </c>
    </row>
    <row r="22" spans="1:16" ht="15">
      <c r="A22" s="75" t="s">
        <v>33</v>
      </c>
      <c r="B22" s="76" t="str">
        <f>'Be'!A32</f>
        <v>Kaszás Csenge</v>
      </c>
      <c r="C22" s="77">
        <f>'Be'!B32</f>
        <v>2001</v>
      </c>
      <c r="D22" s="78">
        <f>'Be'!C32</f>
        <v>15.7</v>
      </c>
      <c r="E22" s="79">
        <f>'Be'!D32</f>
        <v>110</v>
      </c>
      <c r="F22" s="80">
        <f>'Be'!E32</f>
        <v>3.06</v>
      </c>
      <c r="G22" s="79">
        <f>'Be'!F32</f>
        <v>69</v>
      </c>
      <c r="H22" s="80">
        <f>'Be'!G32</f>
        <v>54.35</v>
      </c>
      <c r="I22" s="79">
        <f>'Be'!H32</f>
        <v>208</v>
      </c>
      <c r="J22" s="81">
        <f>'Be'!I32</f>
        <v>8.43</v>
      </c>
      <c r="K22" s="79">
        <f>'Be'!J32</f>
        <v>120</v>
      </c>
      <c r="L22" s="82">
        <f>'Be'!K32</f>
        <v>0.002575925925925926</v>
      </c>
      <c r="M22" s="79">
        <f>'Be'!L32</f>
        <v>34</v>
      </c>
      <c r="N22" s="83">
        <f>'Be'!M32</f>
        <v>541</v>
      </c>
      <c r="O22" s="84"/>
      <c r="P22" s="85" t="str">
        <f>'Be'!A27</f>
        <v>Soponya, Zichy János Ált. Isk.</v>
      </c>
    </row>
    <row r="23" spans="1:16" ht="15">
      <c r="A23" s="86" t="s">
        <v>34</v>
      </c>
      <c r="B23" s="76" t="str">
        <f>'Be'!A31</f>
        <v>Horváth Vivien</v>
      </c>
      <c r="C23" s="77">
        <f>'Be'!B31</f>
        <v>2001</v>
      </c>
      <c r="D23" s="78">
        <f>'Be'!C31</f>
        <v>16.03</v>
      </c>
      <c r="E23" s="79">
        <f>'Be'!D31</f>
        <v>97</v>
      </c>
      <c r="F23" s="80">
        <f>'Be'!E31</f>
        <v>3.84</v>
      </c>
      <c r="G23" s="79">
        <f>'Be'!F31</f>
        <v>116</v>
      </c>
      <c r="H23" s="80">
        <f>'Be'!G31</f>
        <v>42.3</v>
      </c>
      <c r="I23" s="79">
        <f>'Be'!H31</f>
        <v>150</v>
      </c>
      <c r="J23" s="81">
        <f>'Be'!I31</f>
        <v>6.22</v>
      </c>
      <c r="K23" s="79">
        <f>'Be'!J31</f>
        <v>68</v>
      </c>
      <c r="L23" s="82">
        <f>'Be'!K31</f>
        <v>0.0021815972222222224</v>
      </c>
      <c r="M23" s="79">
        <f>'Be'!L31</f>
        <v>107</v>
      </c>
      <c r="N23" s="83">
        <f>'Be'!M31</f>
        <v>538</v>
      </c>
      <c r="O23" s="84"/>
      <c r="P23" s="85" t="str">
        <f>'Be'!A27</f>
        <v>Soponya, Zichy János Ált. Isk.</v>
      </c>
    </row>
    <row r="24" spans="1:16" ht="15">
      <c r="A24" s="75" t="s">
        <v>35</v>
      </c>
      <c r="B24" s="76" t="str">
        <f>'Be'!A40</f>
        <v>Csendes Aletta</v>
      </c>
      <c r="C24" s="77">
        <f>'Be'!B40</f>
        <v>2002</v>
      </c>
      <c r="D24" s="78">
        <f>'Be'!C40</f>
        <v>15.42</v>
      </c>
      <c r="E24" s="79">
        <f>'Be'!D40</f>
        <v>120</v>
      </c>
      <c r="F24" s="80">
        <f>'Be'!E40</f>
        <v>3.65</v>
      </c>
      <c r="G24" s="79">
        <f>'Be'!F40</f>
        <v>104</v>
      </c>
      <c r="H24" s="80">
        <f>'Be'!G40</f>
        <v>30.21</v>
      </c>
      <c r="I24" s="79">
        <f>'Be'!H40</f>
        <v>98</v>
      </c>
      <c r="J24" s="81">
        <f>'Be'!I40</f>
        <v>7.49</v>
      </c>
      <c r="K24" s="79">
        <f>'Be'!J40</f>
        <v>97</v>
      </c>
      <c r="L24" s="82">
        <f>'Be'!K40</f>
        <v>0.0022472222222222225</v>
      </c>
      <c r="M24" s="79">
        <f>'Be'!L40</f>
        <v>94</v>
      </c>
      <c r="N24" s="83">
        <f>'Be'!M40</f>
        <v>513</v>
      </c>
      <c r="O24" s="84"/>
      <c r="P24" s="85" t="str">
        <f>'Be'!A37</f>
        <v>Mezőszilas, Németh László Ált. Isk.</v>
      </c>
    </row>
    <row r="25" spans="1:16" ht="15">
      <c r="A25" s="86" t="s">
        <v>36</v>
      </c>
      <c r="B25" s="76" t="str">
        <f>'Be'!A34</f>
        <v>Tóth Szimonetta</v>
      </c>
      <c r="C25" s="77">
        <f>'Be'!B34</f>
        <v>2002</v>
      </c>
      <c r="D25" s="78">
        <f>'Be'!C34</f>
        <v>15.61</v>
      </c>
      <c r="E25" s="79">
        <f>'Be'!D34</f>
        <v>113</v>
      </c>
      <c r="F25" s="80">
        <f>'Be'!E34</f>
        <v>3.87</v>
      </c>
      <c r="G25" s="79">
        <f>'Be'!F34</f>
        <v>118</v>
      </c>
      <c r="H25" s="80">
        <f>'Be'!G34</f>
        <v>41.9</v>
      </c>
      <c r="I25" s="79">
        <f>'Be'!H34</f>
        <v>148</v>
      </c>
      <c r="J25" s="81">
        <f>'Be'!I34</f>
        <v>5.98</v>
      </c>
      <c r="K25" s="79">
        <f>'Be'!J34</f>
        <v>63</v>
      </c>
      <c r="L25" s="82">
        <f>'Be'!K34</f>
        <v>0.0023864583333333333</v>
      </c>
      <c r="M25" s="79">
        <f>'Be'!L34</f>
        <v>68</v>
      </c>
      <c r="N25" s="83">
        <f>'Be'!M34</f>
        <v>510</v>
      </c>
      <c r="O25" s="84"/>
      <c r="P25" s="85" t="str">
        <f>'Be'!A27</f>
        <v>Soponya, Zichy János Ált. Isk.</v>
      </c>
    </row>
    <row r="26" spans="1:16" ht="15">
      <c r="A26" s="75" t="s">
        <v>37</v>
      </c>
      <c r="B26" s="76" t="str">
        <f>'Be'!A49</f>
        <v>Békési Eszter</v>
      </c>
      <c r="C26" s="77">
        <f>'Be'!B49</f>
        <v>2001</v>
      </c>
      <c r="D26" s="78">
        <f>'Be'!C49</f>
        <v>15.4</v>
      </c>
      <c r="E26" s="79">
        <f>'Be'!D49</f>
        <v>121</v>
      </c>
      <c r="F26" s="80">
        <f>'Be'!E49</f>
        <v>3.87</v>
      </c>
      <c r="G26" s="79">
        <f>'Be'!F49</f>
        <v>118</v>
      </c>
      <c r="H26" s="80">
        <f>'Be'!G49</f>
        <v>27.21</v>
      </c>
      <c r="I26" s="79">
        <f>'Be'!H49</f>
        <v>86</v>
      </c>
      <c r="J26" s="81">
        <f>'Be'!I49</f>
        <v>6.09</v>
      </c>
      <c r="K26" s="79">
        <f>'Be'!J49</f>
        <v>65</v>
      </c>
      <c r="L26" s="82">
        <f>'Be'!K49</f>
        <v>0.002288425925925926</v>
      </c>
      <c r="M26" s="79">
        <f>'Be'!L49</f>
        <v>86</v>
      </c>
      <c r="N26" s="83">
        <f>'Be'!M49</f>
        <v>476</v>
      </c>
      <c r="O26" s="84"/>
      <c r="P26" s="85" t="str">
        <f>'Be'!A47</f>
        <v>Mór, Radnóti Miklós Ált. Isk.</v>
      </c>
    </row>
    <row r="27" spans="1:16" ht="15">
      <c r="A27" s="86" t="s">
        <v>38</v>
      </c>
      <c r="B27" s="76" t="str">
        <f>'Be'!A29</f>
        <v>Ajtai Miriam</v>
      </c>
      <c r="C27" s="77">
        <f>'Be'!B29</f>
        <v>2001</v>
      </c>
      <c r="D27" s="78">
        <f>'Be'!C29</f>
        <v>16.57</v>
      </c>
      <c r="E27" s="79">
        <f>'Be'!D29</f>
        <v>79</v>
      </c>
      <c r="F27" s="80">
        <f>'Be'!E29</f>
        <v>3.46</v>
      </c>
      <c r="G27" s="79">
        <f>'Be'!F29</f>
        <v>92</v>
      </c>
      <c r="H27" s="80">
        <f>'Be'!G29</f>
        <v>39.26</v>
      </c>
      <c r="I27" s="79">
        <f>'Be'!H29</f>
        <v>137</v>
      </c>
      <c r="J27" s="81">
        <f>'Be'!I29</f>
        <v>6.69</v>
      </c>
      <c r="K27" s="79">
        <f>'Be'!J29</f>
        <v>79</v>
      </c>
      <c r="L27" s="82">
        <f>'Be'!K29</f>
        <v>0.002437152777777778</v>
      </c>
      <c r="M27" s="79">
        <f>'Be'!L29</f>
        <v>59</v>
      </c>
      <c r="N27" s="83">
        <f>'Be'!M29</f>
        <v>446</v>
      </c>
      <c r="O27" s="84"/>
      <c r="P27" s="85" t="str">
        <f>'Be'!A27</f>
        <v>Soponya, Zichy János Ált. Isk.</v>
      </c>
    </row>
    <row r="28" spans="1:16" ht="15">
      <c r="A28" s="75" t="s">
        <v>39</v>
      </c>
      <c r="B28" s="76" t="str">
        <f>'Be'!A41</f>
        <v>Seres Gabriella</v>
      </c>
      <c r="C28" s="77">
        <f>'Be'!B41</f>
        <v>2002</v>
      </c>
      <c r="D28" s="78">
        <f>'Be'!C41</f>
        <v>15.95</v>
      </c>
      <c r="E28" s="79">
        <f>'Be'!D41</f>
        <v>100</v>
      </c>
      <c r="F28" s="80">
        <f>'Be'!E41</f>
        <v>3.58</v>
      </c>
      <c r="G28" s="79">
        <f>'Be'!F41</f>
        <v>99</v>
      </c>
      <c r="H28" s="80">
        <f>'Be'!G41</f>
        <v>39.69</v>
      </c>
      <c r="I28" s="79">
        <f>'Be'!H41</f>
        <v>138</v>
      </c>
      <c r="J28" s="81">
        <f>'Be'!I41</f>
        <v>5.81</v>
      </c>
      <c r="K28" s="79">
        <f>'Be'!J41</f>
        <v>59</v>
      </c>
      <c r="L28" s="82">
        <f>'Be'!K41</f>
        <v>0.0025043981481481484</v>
      </c>
      <c r="M28" s="79">
        <f>'Be'!L41</f>
        <v>46</v>
      </c>
      <c r="N28" s="83">
        <f>'Be'!M41</f>
        <v>442</v>
      </c>
      <c r="O28" s="84"/>
      <c r="P28" s="85" t="str">
        <f>'Be'!A37</f>
        <v>Mezőszilas, Németh László Ált. Isk.</v>
      </c>
    </row>
    <row r="29" spans="1:16" ht="15">
      <c r="A29" s="86" t="s">
        <v>40</v>
      </c>
      <c r="B29" s="76">
        <f>'Be'!A8</f>
        <v>0</v>
      </c>
      <c r="C29" s="77">
        <f>'Be'!B8</f>
        <v>0</v>
      </c>
      <c r="D29" s="78">
        <f>'Be'!C8</f>
        <v>0</v>
      </c>
      <c r="E29" s="79">
        <f>'Be'!D8</f>
        <v>0</v>
      </c>
      <c r="F29" s="80">
        <f>'Be'!E8</f>
        <v>0</v>
      </c>
      <c r="G29" s="79">
        <f>'Be'!F8</f>
        <v>0</v>
      </c>
      <c r="H29" s="80">
        <f>'Be'!G8</f>
        <v>0</v>
      </c>
      <c r="I29" s="79">
        <f>'Be'!H8</f>
        <v>0</v>
      </c>
      <c r="J29" s="81">
        <f>'Be'!I8</f>
        <v>0</v>
      </c>
      <c r="K29" s="79">
        <f>'Be'!J8</f>
        <v>0</v>
      </c>
      <c r="L29" s="82">
        <f>'Be'!K8</f>
        <v>0</v>
      </c>
      <c r="M29" s="79">
        <f>'Be'!L8</f>
        <v>0</v>
      </c>
      <c r="N29" s="83">
        <f>'Be'!M8</f>
        <v>0</v>
      </c>
      <c r="O29" s="84"/>
      <c r="P29" s="85">
        <f>'Be'!O8</f>
        <v>0</v>
      </c>
    </row>
    <row r="30" spans="1:16" ht="15">
      <c r="A30" s="75" t="s">
        <v>41</v>
      </c>
      <c r="B30" s="76">
        <f>'Be'!A9</f>
        <v>0</v>
      </c>
      <c r="C30" s="77">
        <f>'Be'!B9</f>
        <v>0</v>
      </c>
      <c r="D30" s="78">
        <f>'Be'!C9</f>
        <v>0</v>
      </c>
      <c r="E30" s="79">
        <f>'Be'!D9</f>
        <v>0</v>
      </c>
      <c r="F30" s="80">
        <f>'Be'!E9</f>
        <v>0</v>
      </c>
      <c r="G30" s="79">
        <f>'Be'!F9</f>
        <v>0</v>
      </c>
      <c r="H30" s="80">
        <f>'Be'!G9</f>
        <v>0</v>
      </c>
      <c r="I30" s="79">
        <f>'Be'!H9</f>
        <v>0</v>
      </c>
      <c r="J30" s="81">
        <f>'Be'!I9</f>
        <v>0</v>
      </c>
      <c r="K30" s="79">
        <f>'Be'!J9</f>
        <v>0</v>
      </c>
      <c r="L30" s="82">
        <f>'Be'!K9</f>
        <v>0</v>
      </c>
      <c r="M30" s="79">
        <f>'Be'!L9</f>
        <v>0</v>
      </c>
      <c r="N30" s="83">
        <f>'Be'!M9</f>
        <v>0</v>
      </c>
      <c r="O30" s="84"/>
      <c r="P30" s="85">
        <f>'Be'!O9</f>
        <v>0</v>
      </c>
    </row>
    <row r="31" spans="1:16" ht="15">
      <c r="A31" s="86" t="s">
        <v>42</v>
      </c>
      <c r="B31" s="76">
        <f>'Be'!A10</f>
        <v>0</v>
      </c>
      <c r="C31" s="77">
        <f>'Be'!B10</f>
        <v>0</v>
      </c>
      <c r="D31" s="78">
        <f>'Be'!C10</f>
        <v>0</v>
      </c>
      <c r="E31" s="79">
        <f>'Be'!D10</f>
        <v>0</v>
      </c>
      <c r="F31" s="80">
        <f>'Be'!E10</f>
        <v>0</v>
      </c>
      <c r="G31" s="79">
        <f>'Be'!F10</f>
        <v>0</v>
      </c>
      <c r="H31" s="80">
        <f>'Be'!G10</f>
        <v>0</v>
      </c>
      <c r="I31" s="79">
        <f>'Be'!H10</f>
        <v>0</v>
      </c>
      <c r="J31" s="81">
        <f>'Be'!I10</f>
        <v>0</v>
      </c>
      <c r="K31" s="79">
        <f>'Be'!J10</f>
        <v>0</v>
      </c>
      <c r="L31" s="82">
        <f>'Be'!K10</f>
        <v>0</v>
      </c>
      <c r="M31" s="79">
        <f>'Be'!L10</f>
        <v>0</v>
      </c>
      <c r="N31" s="83">
        <f>'Be'!M10</f>
        <v>0</v>
      </c>
      <c r="O31" s="84"/>
      <c r="P31" s="85">
        <f>'Be'!O10</f>
        <v>0</v>
      </c>
    </row>
    <row r="32" spans="1:16" ht="15">
      <c r="A32" s="75" t="s">
        <v>43</v>
      </c>
      <c r="B32" s="76">
        <f>'Be'!A11</f>
        <v>0</v>
      </c>
      <c r="C32" s="77">
        <f>'Be'!B11</f>
        <v>0</v>
      </c>
      <c r="D32" s="78">
        <f>'Be'!C11</f>
        <v>0</v>
      </c>
      <c r="E32" s="79">
        <f>'Be'!D11</f>
        <v>0</v>
      </c>
      <c r="F32" s="80">
        <f>'Be'!E11</f>
        <v>0</v>
      </c>
      <c r="G32" s="79">
        <f>'Be'!F11</f>
        <v>0</v>
      </c>
      <c r="H32" s="80">
        <f>'Be'!G11</f>
        <v>0</v>
      </c>
      <c r="I32" s="79">
        <f>'Be'!H11</f>
        <v>0</v>
      </c>
      <c r="J32" s="81">
        <f>'Be'!I11</f>
        <v>0</v>
      </c>
      <c r="K32" s="79">
        <f>'Be'!J11</f>
        <v>0</v>
      </c>
      <c r="L32" s="82">
        <f>'Be'!K11</f>
        <v>0</v>
      </c>
      <c r="M32" s="79">
        <f>'Be'!L11</f>
        <v>0</v>
      </c>
      <c r="N32" s="83">
        <f>'Be'!M11</f>
        <v>0</v>
      </c>
      <c r="O32" s="84"/>
      <c r="P32" s="85">
        <f>'Be'!O11</f>
        <v>0</v>
      </c>
    </row>
    <row r="33" spans="1:16" ht="15">
      <c r="A33" s="86" t="s">
        <v>44</v>
      </c>
      <c r="B33" s="76">
        <f>'Be'!A12</f>
        <v>0</v>
      </c>
      <c r="C33" s="77">
        <f>'Be'!B12</f>
        <v>0</v>
      </c>
      <c r="D33" s="78">
        <f>'Be'!C12</f>
        <v>0</v>
      </c>
      <c r="E33" s="79">
        <f>'Be'!D12</f>
        <v>0</v>
      </c>
      <c r="F33" s="80">
        <f>'Be'!E12</f>
        <v>0</v>
      </c>
      <c r="G33" s="79">
        <f>'Be'!F12</f>
        <v>0</v>
      </c>
      <c r="H33" s="80">
        <f>'Be'!G12</f>
        <v>0</v>
      </c>
      <c r="I33" s="79">
        <f>'Be'!H12</f>
        <v>0</v>
      </c>
      <c r="J33" s="81">
        <f>'Be'!I12</f>
        <v>0</v>
      </c>
      <c r="K33" s="79">
        <f>'Be'!J12</f>
        <v>0</v>
      </c>
      <c r="L33" s="82">
        <f>'Be'!K12</f>
        <v>0</v>
      </c>
      <c r="M33" s="79">
        <f>'Be'!L12</f>
        <v>0</v>
      </c>
      <c r="N33" s="83">
        <f>'Be'!M12</f>
        <v>0</v>
      </c>
      <c r="O33" s="84"/>
      <c r="P33" s="85">
        <f>'Be'!O12</f>
        <v>0</v>
      </c>
    </row>
    <row r="34" spans="1:16" ht="15">
      <c r="A34" s="75" t="s">
        <v>45</v>
      </c>
      <c r="B34" s="76">
        <f>'Be'!A13</f>
        <v>0</v>
      </c>
      <c r="C34" s="77">
        <f>'Be'!B13</f>
        <v>0</v>
      </c>
      <c r="D34" s="78">
        <f>'Be'!C13</f>
        <v>0</v>
      </c>
      <c r="E34" s="79">
        <f>'Be'!D13</f>
        <v>0</v>
      </c>
      <c r="F34" s="80">
        <f>'Be'!E13</f>
        <v>0</v>
      </c>
      <c r="G34" s="79">
        <f>'Be'!F13</f>
        <v>0</v>
      </c>
      <c r="H34" s="80">
        <f>'Be'!G13</f>
        <v>0</v>
      </c>
      <c r="I34" s="79">
        <f>'Be'!H13</f>
        <v>0</v>
      </c>
      <c r="J34" s="81">
        <f>'Be'!I13</f>
        <v>0</v>
      </c>
      <c r="K34" s="79">
        <f>'Be'!J13</f>
        <v>0</v>
      </c>
      <c r="L34" s="82">
        <f>'Be'!K13</f>
        <v>0</v>
      </c>
      <c r="M34" s="79">
        <f>'Be'!L13</f>
        <v>0</v>
      </c>
      <c r="N34" s="83">
        <f>'Be'!M13</f>
        <v>0</v>
      </c>
      <c r="O34" s="84"/>
      <c r="P34" s="85">
        <f>'Be'!O13</f>
        <v>0</v>
      </c>
    </row>
    <row r="35" spans="1:16" ht="15">
      <c r="A35" s="86" t="s">
        <v>46</v>
      </c>
      <c r="B35" s="76">
        <f>'Be'!A14</f>
        <v>0</v>
      </c>
      <c r="C35" s="77">
        <f>'Be'!B14</f>
        <v>0</v>
      </c>
      <c r="D35" s="78">
        <f>'Be'!C14</f>
        <v>0</v>
      </c>
      <c r="E35" s="79">
        <f>'Be'!D14</f>
        <v>0</v>
      </c>
      <c r="F35" s="80">
        <f>'Be'!E14</f>
        <v>0</v>
      </c>
      <c r="G35" s="79">
        <f>'Be'!F14</f>
        <v>0</v>
      </c>
      <c r="H35" s="80">
        <f>'Be'!G14</f>
        <v>0</v>
      </c>
      <c r="I35" s="79">
        <f>'Be'!H14</f>
        <v>0</v>
      </c>
      <c r="J35" s="81">
        <f>'Be'!I14</f>
        <v>0</v>
      </c>
      <c r="K35" s="79">
        <f>'Be'!J14</f>
        <v>0</v>
      </c>
      <c r="L35" s="82">
        <f>'Be'!K14</f>
        <v>0</v>
      </c>
      <c r="M35" s="79">
        <f>'Be'!L14</f>
        <v>0</v>
      </c>
      <c r="N35" s="83">
        <f>'Be'!M14</f>
        <v>0</v>
      </c>
      <c r="O35" s="84"/>
      <c r="P35" s="85">
        <f>'Be'!O14</f>
        <v>0</v>
      </c>
    </row>
    <row r="36" spans="1:16" ht="15">
      <c r="A36" s="75" t="s">
        <v>47</v>
      </c>
      <c r="B36" s="76">
        <f>'Be'!A15</f>
        <v>0</v>
      </c>
      <c r="C36" s="77">
        <f>'Be'!B15</f>
        <v>0</v>
      </c>
      <c r="D36" s="78">
        <f>'Be'!C15</f>
        <v>0</v>
      </c>
      <c r="E36" s="79">
        <f>'Be'!D15</f>
        <v>0</v>
      </c>
      <c r="F36" s="80">
        <f>'Be'!E15</f>
        <v>0</v>
      </c>
      <c r="G36" s="79">
        <f>'Be'!F15</f>
        <v>0</v>
      </c>
      <c r="H36" s="80">
        <f>'Be'!G15</f>
        <v>0</v>
      </c>
      <c r="I36" s="79">
        <f>'Be'!H15</f>
        <v>0</v>
      </c>
      <c r="J36" s="81">
        <f>'Be'!I15</f>
        <v>0</v>
      </c>
      <c r="K36" s="79">
        <f>'Be'!J15</f>
        <v>0</v>
      </c>
      <c r="L36" s="82">
        <f>'Be'!K15</f>
        <v>0</v>
      </c>
      <c r="M36" s="79">
        <f>'Be'!L15</f>
        <v>0</v>
      </c>
      <c r="N36" s="83">
        <f>'Be'!M15</f>
        <v>0</v>
      </c>
      <c r="O36" s="84"/>
      <c r="P36" s="85">
        <f>'Be'!O15</f>
        <v>0</v>
      </c>
    </row>
    <row r="37" spans="1:16" ht="15">
      <c r="A37" s="86" t="s">
        <v>48</v>
      </c>
      <c r="B37" s="76">
        <f>'Be'!A16</f>
        <v>0</v>
      </c>
      <c r="C37" s="77">
        <f>'Be'!B16</f>
        <v>0</v>
      </c>
      <c r="D37" s="78">
        <f>'Be'!C16</f>
        <v>0</v>
      </c>
      <c r="E37" s="79">
        <f>'Be'!D16</f>
        <v>0</v>
      </c>
      <c r="F37" s="80">
        <f>'Be'!E16</f>
        <v>0</v>
      </c>
      <c r="G37" s="79">
        <f>'Be'!F16</f>
        <v>0</v>
      </c>
      <c r="H37" s="80">
        <f>'Be'!G16</f>
        <v>0</v>
      </c>
      <c r="I37" s="79">
        <f>'Be'!H16</f>
        <v>0</v>
      </c>
      <c r="J37" s="81">
        <f>'Be'!I16</f>
        <v>0</v>
      </c>
      <c r="K37" s="79">
        <f>'Be'!J16</f>
        <v>0</v>
      </c>
      <c r="L37" s="82">
        <f>'Be'!K16</f>
        <v>0</v>
      </c>
      <c r="M37" s="79">
        <f>'Be'!L16</f>
        <v>0</v>
      </c>
      <c r="N37" s="83">
        <f>'Be'!M16</f>
        <v>0</v>
      </c>
      <c r="O37" s="84"/>
      <c r="P37" s="85">
        <f>'Be'!O16</f>
        <v>0</v>
      </c>
    </row>
    <row r="38" spans="1:16" ht="15">
      <c r="A38" s="75" t="s">
        <v>49</v>
      </c>
      <c r="B38" s="76">
        <f>'Be'!A17</f>
        <v>0</v>
      </c>
      <c r="C38" s="77">
        <f>'Be'!B17</f>
        <v>0</v>
      </c>
      <c r="D38" s="78">
        <f>'Be'!C17</f>
        <v>0</v>
      </c>
      <c r="E38" s="79">
        <f>'Be'!D17</f>
        <v>0</v>
      </c>
      <c r="F38" s="80">
        <f>'Be'!E17</f>
        <v>0</v>
      </c>
      <c r="G38" s="79">
        <f>'Be'!F17</f>
        <v>0</v>
      </c>
      <c r="H38" s="80">
        <f>'Be'!G17</f>
        <v>0</v>
      </c>
      <c r="I38" s="79">
        <f>'Be'!H17</f>
        <v>0</v>
      </c>
      <c r="J38" s="81">
        <f>'Be'!I17</f>
        <v>0</v>
      </c>
      <c r="K38" s="79">
        <f>'Be'!J17</f>
        <v>0</v>
      </c>
      <c r="L38" s="82">
        <f>'Be'!K17</f>
        <v>0</v>
      </c>
      <c r="M38" s="79">
        <f>'Be'!L17</f>
        <v>0</v>
      </c>
      <c r="N38" s="83">
        <f>'Be'!M17</f>
        <v>0</v>
      </c>
      <c r="O38" s="84"/>
      <c r="P38" s="85">
        <f>'Be'!O17</f>
        <v>0</v>
      </c>
    </row>
    <row r="39" spans="1:16" ht="15">
      <c r="A39" s="86" t="s">
        <v>50</v>
      </c>
      <c r="B39" s="76">
        <f>'Be'!A18</f>
        <v>0</v>
      </c>
      <c r="C39" s="77">
        <f>'Be'!B18</f>
        <v>0</v>
      </c>
      <c r="D39" s="78">
        <f>'Be'!C18</f>
        <v>0</v>
      </c>
      <c r="E39" s="79">
        <f>'Be'!D18</f>
        <v>0</v>
      </c>
      <c r="F39" s="80">
        <f>'Be'!E18</f>
        <v>0</v>
      </c>
      <c r="G39" s="79">
        <f>'Be'!F18</f>
        <v>0</v>
      </c>
      <c r="H39" s="80">
        <f>'Be'!G18</f>
        <v>0</v>
      </c>
      <c r="I39" s="79">
        <f>'Be'!H18</f>
        <v>0</v>
      </c>
      <c r="J39" s="81">
        <f>'Be'!I18</f>
        <v>0</v>
      </c>
      <c r="K39" s="79">
        <f>'Be'!J18</f>
        <v>0</v>
      </c>
      <c r="L39" s="82">
        <f>'Be'!K18</f>
        <v>0</v>
      </c>
      <c r="M39" s="79">
        <f>'Be'!L18</f>
        <v>0</v>
      </c>
      <c r="N39" s="83">
        <f>'Be'!M18</f>
        <v>0</v>
      </c>
      <c r="O39" s="84"/>
      <c r="P39" s="85">
        <f>'Be'!O18</f>
        <v>0</v>
      </c>
    </row>
    <row r="40" spans="1:16" ht="15">
      <c r="A40" s="75" t="s">
        <v>51</v>
      </c>
      <c r="B40" s="76">
        <f>'Be'!A19</f>
        <v>0</v>
      </c>
      <c r="C40" s="77">
        <f>'Be'!B19</f>
        <v>0</v>
      </c>
      <c r="D40" s="78">
        <f>'Be'!C19</f>
        <v>0</v>
      </c>
      <c r="E40" s="79">
        <f>'Be'!D19</f>
        <v>0</v>
      </c>
      <c r="F40" s="80">
        <f>'Be'!E19</f>
        <v>0</v>
      </c>
      <c r="G40" s="79">
        <f>'Be'!F19</f>
        <v>0</v>
      </c>
      <c r="H40" s="80">
        <f>'Be'!G19</f>
        <v>0</v>
      </c>
      <c r="I40" s="79">
        <f>'Be'!H19</f>
        <v>0</v>
      </c>
      <c r="J40" s="81">
        <f>'Be'!I19</f>
        <v>0</v>
      </c>
      <c r="K40" s="79">
        <f>'Be'!J19</f>
        <v>0</v>
      </c>
      <c r="L40" s="82">
        <f>'Be'!K19</f>
        <v>0</v>
      </c>
      <c r="M40" s="79">
        <f>'Be'!L19</f>
        <v>0</v>
      </c>
      <c r="N40" s="83">
        <f>'Be'!M19</f>
        <v>0</v>
      </c>
      <c r="O40" s="84"/>
      <c r="P40" s="85">
        <f>'Be'!O19</f>
        <v>0</v>
      </c>
    </row>
    <row r="41" spans="1:16" ht="15">
      <c r="A41" s="86" t="s">
        <v>52</v>
      </c>
      <c r="B41" s="76">
        <f>'Be'!A20</f>
        <v>0</v>
      </c>
      <c r="C41" s="77">
        <f>'Be'!B20</f>
        <v>0</v>
      </c>
      <c r="D41" s="78">
        <f>'Be'!C20</f>
        <v>0</v>
      </c>
      <c r="E41" s="79">
        <f>'Be'!D20</f>
        <v>0</v>
      </c>
      <c r="F41" s="80">
        <f>'Be'!E20</f>
        <v>0</v>
      </c>
      <c r="G41" s="79">
        <f>'Be'!F20</f>
        <v>0</v>
      </c>
      <c r="H41" s="80">
        <f>'Be'!G20</f>
        <v>0</v>
      </c>
      <c r="I41" s="79">
        <f>'Be'!H20</f>
        <v>0</v>
      </c>
      <c r="J41" s="81">
        <f>'Be'!I20</f>
        <v>0</v>
      </c>
      <c r="K41" s="79">
        <f>'Be'!J20</f>
        <v>0</v>
      </c>
      <c r="L41" s="82">
        <f>'Be'!K20</f>
        <v>0</v>
      </c>
      <c r="M41" s="79">
        <f>'Be'!L20</f>
        <v>0</v>
      </c>
      <c r="N41" s="83">
        <f>'Be'!M20</f>
        <v>0</v>
      </c>
      <c r="O41" s="84"/>
      <c r="P41" s="85">
        <f>'Be'!O20</f>
        <v>0</v>
      </c>
    </row>
    <row r="42" spans="1:16" ht="15">
      <c r="A42" s="75" t="s">
        <v>53</v>
      </c>
      <c r="B42" s="76">
        <f>'Be'!A21</f>
        <v>0</v>
      </c>
      <c r="C42" s="77">
        <f>'Be'!B21</f>
        <v>0</v>
      </c>
      <c r="D42" s="78">
        <f>'Be'!C21</f>
        <v>0</v>
      </c>
      <c r="E42" s="79">
        <f>'Be'!D21</f>
        <v>0</v>
      </c>
      <c r="F42" s="80">
        <f>'Be'!E21</f>
        <v>0</v>
      </c>
      <c r="G42" s="79">
        <f>'Be'!F21</f>
        <v>0</v>
      </c>
      <c r="H42" s="80">
        <f>'Be'!G21</f>
        <v>0</v>
      </c>
      <c r="I42" s="79">
        <f>'Be'!H21</f>
        <v>0</v>
      </c>
      <c r="J42" s="81">
        <f>'Be'!I21</f>
        <v>0</v>
      </c>
      <c r="K42" s="79">
        <f>'Be'!J21</f>
        <v>0</v>
      </c>
      <c r="L42" s="82">
        <f>'Be'!K21</f>
        <v>0</v>
      </c>
      <c r="M42" s="79">
        <f>'Be'!L21</f>
        <v>0</v>
      </c>
      <c r="N42" s="83">
        <f>'Be'!M21</f>
        <v>0</v>
      </c>
      <c r="O42" s="84"/>
      <c r="P42" s="85">
        <f>'Be'!O21</f>
        <v>0</v>
      </c>
    </row>
    <row r="43" spans="1:16" ht="15">
      <c r="A43" s="86" t="s">
        <v>54</v>
      </c>
      <c r="B43" s="76">
        <f>'Be'!A22</f>
        <v>0</v>
      </c>
      <c r="C43" s="77">
        <f>'Be'!B22</f>
        <v>0</v>
      </c>
      <c r="D43" s="78">
        <f>'Be'!C22</f>
        <v>0</v>
      </c>
      <c r="E43" s="79">
        <f>'Be'!D22</f>
        <v>0</v>
      </c>
      <c r="F43" s="80">
        <f>'Be'!E22</f>
        <v>0</v>
      </c>
      <c r="G43" s="79">
        <f>'Be'!F22</f>
        <v>0</v>
      </c>
      <c r="H43" s="80">
        <f>'Be'!G22</f>
        <v>0</v>
      </c>
      <c r="I43" s="79">
        <f>'Be'!H22</f>
        <v>0</v>
      </c>
      <c r="J43" s="81">
        <f>'Be'!I22</f>
        <v>0</v>
      </c>
      <c r="K43" s="79">
        <f>'Be'!J22</f>
        <v>0</v>
      </c>
      <c r="L43" s="82">
        <f>'Be'!K22</f>
        <v>0</v>
      </c>
      <c r="M43" s="79">
        <f>'Be'!L22</f>
        <v>0</v>
      </c>
      <c r="N43" s="83">
        <f>'Be'!M22</f>
        <v>0</v>
      </c>
      <c r="O43" s="84"/>
      <c r="P43" s="85">
        <f>'Be'!O22</f>
        <v>0</v>
      </c>
    </row>
    <row r="44" spans="1:16" ht="15">
      <c r="A44" s="75" t="s">
        <v>55</v>
      </c>
      <c r="B44" s="76">
        <f>'Be'!A23</f>
        <v>0</v>
      </c>
      <c r="C44" s="77">
        <f>'Be'!B23</f>
        <v>0</v>
      </c>
      <c r="D44" s="78">
        <f>'Be'!C23</f>
        <v>0</v>
      </c>
      <c r="E44" s="79">
        <f>'Be'!D23</f>
        <v>0</v>
      </c>
      <c r="F44" s="80">
        <f>'Be'!E23</f>
        <v>0</v>
      </c>
      <c r="G44" s="79">
        <f>'Be'!F23</f>
        <v>0</v>
      </c>
      <c r="H44" s="80">
        <f>'Be'!G23</f>
        <v>0</v>
      </c>
      <c r="I44" s="79">
        <f>'Be'!H23</f>
        <v>0</v>
      </c>
      <c r="J44" s="81">
        <f>'Be'!I23</f>
        <v>0</v>
      </c>
      <c r="K44" s="79">
        <f>'Be'!J23</f>
        <v>0</v>
      </c>
      <c r="L44" s="82">
        <f>'Be'!K23</f>
        <v>0</v>
      </c>
      <c r="M44" s="79">
        <f>'Be'!L23</f>
        <v>0</v>
      </c>
      <c r="N44" s="83">
        <f>'Be'!M23</f>
        <v>0</v>
      </c>
      <c r="O44" s="84"/>
      <c r="P44" s="85">
        <f>'Be'!O23</f>
        <v>0</v>
      </c>
    </row>
    <row r="45" spans="1:16" ht="15">
      <c r="A45" s="86" t="s">
        <v>56</v>
      </c>
      <c r="B45" s="76">
        <f>'Be'!A24</f>
        <v>0</v>
      </c>
      <c r="C45" s="77">
        <f>'Be'!B24</f>
        <v>0</v>
      </c>
      <c r="D45" s="78">
        <f>'Be'!C24</f>
        <v>0</v>
      </c>
      <c r="E45" s="79">
        <f>'Be'!D24</f>
        <v>0</v>
      </c>
      <c r="F45" s="80">
        <f>'Be'!E24</f>
        <v>0</v>
      </c>
      <c r="G45" s="79">
        <f>'Be'!F24</f>
        <v>0</v>
      </c>
      <c r="H45" s="80">
        <f>'Be'!G24</f>
        <v>0</v>
      </c>
      <c r="I45" s="79">
        <f>'Be'!H24</f>
        <v>0</v>
      </c>
      <c r="J45" s="81">
        <f>'Be'!I24</f>
        <v>0</v>
      </c>
      <c r="K45" s="79">
        <f>'Be'!J24</f>
        <v>0</v>
      </c>
      <c r="L45" s="82">
        <f>'Be'!K24</f>
        <v>0</v>
      </c>
      <c r="M45" s="79">
        <f>'Be'!L24</f>
        <v>0</v>
      </c>
      <c r="N45" s="83">
        <f>'Be'!M24</f>
        <v>0</v>
      </c>
      <c r="O45" s="84"/>
      <c r="P45" s="85">
        <f>'Be'!O24</f>
        <v>0</v>
      </c>
    </row>
    <row r="46" spans="1:16" ht="15">
      <c r="A46" s="75" t="s">
        <v>57</v>
      </c>
      <c r="B46" s="76">
        <f>'Be'!A25</f>
        <v>0</v>
      </c>
      <c r="C46" s="77">
        <f>'Be'!B25</f>
        <v>0</v>
      </c>
      <c r="D46" s="78">
        <f>'Be'!C25</f>
        <v>0</v>
      </c>
      <c r="E46" s="79">
        <f>'Be'!D25</f>
        <v>0</v>
      </c>
      <c r="F46" s="80">
        <f>'Be'!E25</f>
        <v>0</v>
      </c>
      <c r="G46" s="79">
        <f>'Be'!F25</f>
        <v>0</v>
      </c>
      <c r="H46" s="80">
        <f>'Be'!G25</f>
        <v>0</v>
      </c>
      <c r="I46" s="79">
        <f>'Be'!H25</f>
        <v>0</v>
      </c>
      <c r="J46" s="81">
        <f>'Be'!I25</f>
        <v>0</v>
      </c>
      <c r="K46" s="79">
        <f>'Be'!J25</f>
        <v>0</v>
      </c>
      <c r="L46" s="82">
        <f>'Be'!K25</f>
        <v>0</v>
      </c>
      <c r="M46" s="79">
        <f>'Be'!L25</f>
        <v>0</v>
      </c>
      <c r="N46" s="83">
        <f>'Be'!M25</f>
        <v>0</v>
      </c>
      <c r="O46" s="84"/>
      <c r="P46" s="85">
        <f>'Be'!O25</f>
        <v>0</v>
      </c>
    </row>
    <row r="47" spans="1:16" ht="15">
      <c r="A47" s="86" t="s">
        <v>58</v>
      </c>
      <c r="B47" s="76">
        <f>'Be'!A44</f>
        <v>0</v>
      </c>
      <c r="C47" s="77">
        <f>'Be'!B44</f>
        <v>0</v>
      </c>
      <c r="D47" s="78">
        <f>'Be'!C44</f>
        <v>0</v>
      </c>
      <c r="E47" s="79">
        <f>'Be'!D44</f>
        <v>0</v>
      </c>
      <c r="F47" s="80">
        <f>'Be'!E44</f>
        <v>0</v>
      </c>
      <c r="G47" s="79">
        <f>'Be'!F44</f>
        <v>0</v>
      </c>
      <c r="H47" s="80">
        <f>'Be'!G44</f>
        <v>0</v>
      </c>
      <c r="I47" s="79">
        <f>'Be'!H44</f>
        <v>0</v>
      </c>
      <c r="J47" s="81">
        <f>'Be'!I44</f>
        <v>0</v>
      </c>
      <c r="K47" s="79">
        <f>'Be'!J44</f>
        <v>0</v>
      </c>
      <c r="L47" s="82">
        <f>'Be'!K44</f>
        <v>0</v>
      </c>
      <c r="M47" s="79">
        <f>'Be'!L44</f>
        <v>0</v>
      </c>
      <c r="N47" s="83">
        <f>'Be'!M44</f>
        <v>0</v>
      </c>
      <c r="O47" s="84"/>
      <c r="P47" s="85" t="str">
        <f>'Be'!A37</f>
        <v>Mezőszilas, Németh László Ált. Isk.</v>
      </c>
    </row>
    <row r="48" spans="1:16" ht="15">
      <c r="A48" s="75" t="s">
        <v>59</v>
      </c>
      <c r="B48" s="76">
        <f>'Be'!A54</f>
        <v>0</v>
      </c>
      <c r="C48" s="77">
        <f>'Be'!B54</f>
        <v>0</v>
      </c>
      <c r="D48" s="78">
        <f>'Be'!C54</f>
        <v>0</v>
      </c>
      <c r="E48" s="79">
        <f>'Be'!D54</f>
        <v>0</v>
      </c>
      <c r="F48" s="80">
        <f>'Be'!E54</f>
        <v>0</v>
      </c>
      <c r="G48" s="79">
        <f>'Be'!F54</f>
        <v>0</v>
      </c>
      <c r="H48" s="80">
        <f>'Be'!G54</f>
        <v>0</v>
      </c>
      <c r="I48" s="79">
        <f>'Be'!H54</f>
        <v>0</v>
      </c>
      <c r="J48" s="81">
        <f>'Be'!I54</f>
        <v>0</v>
      </c>
      <c r="K48" s="79">
        <f>'Be'!J54</f>
        <v>0</v>
      </c>
      <c r="L48" s="82">
        <f>'Be'!K54</f>
        <v>0</v>
      </c>
      <c r="M48" s="79">
        <f>'Be'!L54</f>
        <v>0</v>
      </c>
      <c r="N48" s="83">
        <f>'Be'!M54</f>
        <v>0</v>
      </c>
      <c r="O48" s="84"/>
      <c r="P48" s="85" t="str">
        <f>'Be'!A47</f>
        <v>Mór, Radnóti Miklós Ált. Isk.</v>
      </c>
    </row>
    <row r="49" spans="1:16" ht="15">
      <c r="A49" s="86" t="s">
        <v>60</v>
      </c>
      <c r="B49" s="76">
        <f>'Be'!A69</f>
        <v>0</v>
      </c>
      <c r="C49" s="77">
        <f>'Be'!B69</f>
        <v>0</v>
      </c>
      <c r="D49" s="78">
        <f>'Be'!C69</f>
        <v>0</v>
      </c>
      <c r="E49" s="79">
        <f>'Be'!D69</f>
        <v>0</v>
      </c>
      <c r="F49" s="80">
        <f>'Be'!E69</f>
        <v>0</v>
      </c>
      <c r="G49" s="79">
        <f>'Be'!F69</f>
        <v>0</v>
      </c>
      <c r="H49" s="80">
        <f>'Be'!G69</f>
        <v>0</v>
      </c>
      <c r="I49" s="79">
        <f>'Be'!H69</f>
        <v>0</v>
      </c>
      <c r="J49" s="81">
        <f>'Be'!I69</f>
        <v>0</v>
      </c>
      <c r="K49" s="79">
        <f>'Be'!J69</f>
        <v>0</v>
      </c>
      <c r="L49" s="82">
        <f>'Be'!K69</f>
        <v>0</v>
      </c>
      <c r="M49" s="79">
        <f>'Be'!L69</f>
        <v>0</v>
      </c>
      <c r="N49" s="83">
        <f>'Be'!M69</f>
        <v>0</v>
      </c>
      <c r="O49" s="84"/>
      <c r="P49" s="85">
        <f>'Be'!A67</f>
        <v>0</v>
      </c>
    </row>
    <row r="50" spans="1:16" ht="15">
      <c r="A50" s="75" t="s">
        <v>61</v>
      </c>
      <c r="B50" s="76">
        <f>'Be'!A70</f>
        <v>0</v>
      </c>
      <c r="C50" s="77">
        <f>'Be'!B70</f>
        <v>0</v>
      </c>
      <c r="D50" s="78">
        <f>'Be'!C70</f>
        <v>0</v>
      </c>
      <c r="E50" s="79">
        <f>'Be'!D70</f>
        <v>0</v>
      </c>
      <c r="F50" s="80">
        <f>'Be'!E70</f>
        <v>0</v>
      </c>
      <c r="G50" s="79">
        <f>'Be'!F70</f>
        <v>0</v>
      </c>
      <c r="H50" s="80">
        <f>'Be'!G70</f>
        <v>0</v>
      </c>
      <c r="I50" s="79">
        <f>'Be'!H70</f>
        <v>0</v>
      </c>
      <c r="J50" s="81">
        <f>'Be'!I70</f>
        <v>0</v>
      </c>
      <c r="K50" s="79">
        <f>'Be'!J70</f>
        <v>0</v>
      </c>
      <c r="L50" s="82">
        <f>'Be'!K70</f>
        <v>0</v>
      </c>
      <c r="M50" s="79">
        <f>'Be'!L70</f>
        <v>0</v>
      </c>
      <c r="N50" s="83">
        <f>'Be'!M70</f>
        <v>0</v>
      </c>
      <c r="O50" s="84"/>
      <c r="P50" s="85">
        <f>'Be'!A67</f>
        <v>0</v>
      </c>
    </row>
    <row r="51" spans="1:16" ht="15">
      <c r="A51" s="86" t="s">
        <v>62</v>
      </c>
      <c r="B51" s="76">
        <f>'Be'!A71</f>
        <v>0</v>
      </c>
      <c r="C51" s="77">
        <f>'Be'!B71</f>
        <v>0</v>
      </c>
      <c r="D51" s="78">
        <f>'Be'!C71</f>
        <v>0</v>
      </c>
      <c r="E51" s="79">
        <f>'Be'!D71</f>
        <v>0</v>
      </c>
      <c r="F51" s="80">
        <f>'Be'!E71</f>
        <v>0</v>
      </c>
      <c r="G51" s="79">
        <f>'Be'!F71</f>
        <v>0</v>
      </c>
      <c r="H51" s="80">
        <f>'Be'!G71</f>
        <v>0</v>
      </c>
      <c r="I51" s="79">
        <f>'Be'!H71</f>
        <v>0</v>
      </c>
      <c r="J51" s="81">
        <f>'Be'!I71</f>
        <v>0</v>
      </c>
      <c r="K51" s="79">
        <f>'Be'!J71</f>
        <v>0</v>
      </c>
      <c r="L51" s="82">
        <f>'Be'!K71</f>
        <v>0</v>
      </c>
      <c r="M51" s="79">
        <f>'Be'!L71</f>
        <v>0</v>
      </c>
      <c r="N51" s="83">
        <f>'Be'!M71</f>
        <v>0</v>
      </c>
      <c r="O51" s="84"/>
      <c r="P51" s="85">
        <f>'Be'!A67</f>
        <v>0</v>
      </c>
    </row>
    <row r="52" spans="1:16" ht="15">
      <c r="A52" s="75" t="s">
        <v>63</v>
      </c>
      <c r="B52" s="76">
        <f>'Be'!A72</f>
        <v>0</v>
      </c>
      <c r="C52" s="77">
        <f>'Be'!B72</f>
        <v>0</v>
      </c>
      <c r="D52" s="78">
        <f>'Be'!C72</f>
        <v>0</v>
      </c>
      <c r="E52" s="79">
        <f>'Be'!D72</f>
        <v>0</v>
      </c>
      <c r="F52" s="80">
        <f>'Be'!E72</f>
        <v>0</v>
      </c>
      <c r="G52" s="79">
        <f>'Be'!F72</f>
        <v>0</v>
      </c>
      <c r="H52" s="80">
        <f>'Be'!G72</f>
        <v>0</v>
      </c>
      <c r="I52" s="79">
        <f>'Be'!H72</f>
        <v>0</v>
      </c>
      <c r="J52" s="81">
        <f>'Be'!I72</f>
        <v>0</v>
      </c>
      <c r="K52" s="79">
        <f>'Be'!J72</f>
        <v>0</v>
      </c>
      <c r="L52" s="82">
        <f>'Be'!K72</f>
        <v>0</v>
      </c>
      <c r="M52" s="79">
        <f>'Be'!L72</f>
        <v>0</v>
      </c>
      <c r="N52" s="83">
        <f>'Be'!M72</f>
        <v>0</v>
      </c>
      <c r="O52" s="84"/>
      <c r="P52" s="85">
        <f>'Be'!A67</f>
        <v>0</v>
      </c>
    </row>
    <row r="53" spans="1:16" ht="15">
      <c r="A53" s="86" t="s">
        <v>64</v>
      </c>
      <c r="B53" s="76">
        <f>'Be'!A73</f>
        <v>0</v>
      </c>
      <c r="C53" s="77">
        <f>'Be'!B73</f>
        <v>0</v>
      </c>
      <c r="D53" s="78">
        <f>'Be'!C73</f>
        <v>0</v>
      </c>
      <c r="E53" s="79">
        <f>'Be'!D73</f>
        <v>0</v>
      </c>
      <c r="F53" s="80">
        <f>'Be'!E73</f>
        <v>0</v>
      </c>
      <c r="G53" s="79">
        <f>'Be'!F73</f>
        <v>0</v>
      </c>
      <c r="H53" s="80">
        <f>'Be'!G73</f>
        <v>0</v>
      </c>
      <c r="I53" s="79">
        <f>'Be'!H73</f>
        <v>0</v>
      </c>
      <c r="J53" s="81">
        <f>'Be'!I73</f>
        <v>0</v>
      </c>
      <c r="K53" s="79">
        <f>'Be'!J73</f>
        <v>0</v>
      </c>
      <c r="L53" s="82">
        <f>'Be'!K73</f>
        <v>0</v>
      </c>
      <c r="M53" s="79">
        <f>'Be'!L73</f>
        <v>0</v>
      </c>
      <c r="N53" s="83">
        <f>'Be'!M73</f>
        <v>0</v>
      </c>
      <c r="O53" s="84"/>
      <c r="P53" s="85">
        <f>'Be'!A67</f>
        <v>0</v>
      </c>
    </row>
    <row r="54" spans="1:16" ht="15">
      <c r="A54" s="75" t="s">
        <v>65</v>
      </c>
      <c r="B54" s="76">
        <f>'Be'!A74</f>
        <v>0</v>
      </c>
      <c r="C54" s="77">
        <f>'Be'!B74</f>
        <v>0</v>
      </c>
      <c r="D54" s="78">
        <f>'Be'!C74</f>
        <v>0</v>
      </c>
      <c r="E54" s="79">
        <f>'Be'!D74</f>
        <v>0</v>
      </c>
      <c r="F54" s="80">
        <f>'Be'!E74</f>
        <v>0</v>
      </c>
      <c r="G54" s="79">
        <f>'Be'!F74</f>
        <v>0</v>
      </c>
      <c r="H54" s="80">
        <f>'Be'!G74</f>
        <v>0</v>
      </c>
      <c r="I54" s="79">
        <f>'Be'!H74</f>
        <v>0</v>
      </c>
      <c r="J54" s="81">
        <f>'Be'!I74</f>
        <v>0</v>
      </c>
      <c r="K54" s="79">
        <f>'Be'!J74</f>
        <v>0</v>
      </c>
      <c r="L54" s="82">
        <f>'Be'!K74</f>
        <v>0</v>
      </c>
      <c r="M54" s="79">
        <f>'Be'!L74</f>
        <v>0</v>
      </c>
      <c r="N54" s="83">
        <f>'Be'!M74</f>
        <v>0</v>
      </c>
      <c r="O54" s="84"/>
      <c r="P54" s="85">
        <f>'Be'!A67</f>
        <v>0</v>
      </c>
    </row>
    <row r="55" spans="1:16" ht="15">
      <c r="A55" s="86" t="s">
        <v>66</v>
      </c>
      <c r="B55" s="76">
        <f>'Be'!A79</f>
        <v>0</v>
      </c>
      <c r="C55" s="77">
        <f>'Be'!B79</f>
        <v>0</v>
      </c>
      <c r="D55" s="78">
        <f>'Be'!C79</f>
        <v>0</v>
      </c>
      <c r="E55" s="79">
        <f>'Be'!D79</f>
        <v>0</v>
      </c>
      <c r="F55" s="80">
        <f>'Be'!E79</f>
        <v>0</v>
      </c>
      <c r="G55" s="79">
        <f>'Be'!F79</f>
        <v>0</v>
      </c>
      <c r="H55" s="80">
        <f>'Be'!G79</f>
        <v>0</v>
      </c>
      <c r="I55" s="79">
        <f>'Be'!H79</f>
        <v>0</v>
      </c>
      <c r="J55" s="81">
        <f>'Be'!I79</f>
        <v>0</v>
      </c>
      <c r="K55" s="79">
        <f>'Be'!J79</f>
        <v>0</v>
      </c>
      <c r="L55" s="82">
        <f>'Be'!K79</f>
        <v>0</v>
      </c>
      <c r="M55" s="79">
        <f>'Be'!L79</f>
        <v>0</v>
      </c>
      <c r="N55" s="83">
        <f>'Be'!M79</f>
        <v>0</v>
      </c>
      <c r="O55" s="84"/>
      <c r="P55" s="85">
        <f>'Be'!A77</f>
        <v>0</v>
      </c>
    </row>
    <row r="56" spans="1:16" ht="15">
      <c r="A56" s="75" t="s">
        <v>67</v>
      </c>
      <c r="B56" s="76">
        <f>'Be'!A80</f>
        <v>0</v>
      </c>
      <c r="C56" s="77">
        <f>'Be'!B80</f>
        <v>0</v>
      </c>
      <c r="D56" s="78">
        <f>'Be'!C80</f>
        <v>0</v>
      </c>
      <c r="E56" s="79">
        <f>'Be'!D80</f>
        <v>0</v>
      </c>
      <c r="F56" s="80">
        <f>'Be'!E80</f>
        <v>0</v>
      </c>
      <c r="G56" s="79">
        <f>'Be'!F80</f>
        <v>0</v>
      </c>
      <c r="H56" s="80">
        <f>'Be'!G80</f>
        <v>0</v>
      </c>
      <c r="I56" s="79">
        <f>'Be'!H80</f>
        <v>0</v>
      </c>
      <c r="J56" s="81">
        <f>'Be'!I80</f>
        <v>0</v>
      </c>
      <c r="K56" s="79">
        <f>'Be'!J80</f>
        <v>0</v>
      </c>
      <c r="L56" s="82">
        <f>'Be'!K80</f>
        <v>0</v>
      </c>
      <c r="M56" s="79">
        <f>'Be'!L80</f>
        <v>0</v>
      </c>
      <c r="N56" s="83">
        <f>'Be'!M80</f>
        <v>0</v>
      </c>
      <c r="O56" s="84"/>
      <c r="P56" s="85">
        <f>'Be'!A77</f>
        <v>0</v>
      </c>
    </row>
    <row r="57" spans="1:16" ht="15">
      <c r="A57" s="86" t="s">
        <v>68</v>
      </c>
      <c r="B57" s="76">
        <f>'Be'!A81</f>
        <v>0</v>
      </c>
      <c r="C57" s="77">
        <f>'Be'!B81</f>
        <v>0</v>
      </c>
      <c r="D57" s="78">
        <f>'Be'!C81</f>
        <v>0</v>
      </c>
      <c r="E57" s="79">
        <f>'Be'!D81</f>
        <v>0</v>
      </c>
      <c r="F57" s="80">
        <f>'Be'!E81</f>
        <v>0</v>
      </c>
      <c r="G57" s="79">
        <f>'Be'!F81</f>
        <v>0</v>
      </c>
      <c r="H57" s="80">
        <f>'Be'!G81</f>
        <v>0</v>
      </c>
      <c r="I57" s="79">
        <f>'Be'!H81</f>
        <v>0</v>
      </c>
      <c r="J57" s="81">
        <f>'Be'!I81</f>
        <v>0</v>
      </c>
      <c r="K57" s="79">
        <f>'Be'!J81</f>
        <v>0</v>
      </c>
      <c r="L57" s="82">
        <f>'Be'!K81</f>
        <v>0</v>
      </c>
      <c r="M57" s="79">
        <f>'Be'!L81</f>
        <v>0</v>
      </c>
      <c r="N57" s="83">
        <f>'Be'!M81</f>
        <v>0</v>
      </c>
      <c r="O57" s="84"/>
      <c r="P57" s="85">
        <f>'Be'!A77</f>
        <v>0</v>
      </c>
    </row>
    <row r="58" spans="1:16" ht="15">
      <c r="A58" s="75" t="s">
        <v>69</v>
      </c>
      <c r="B58" s="76">
        <f>'Be'!A82</f>
        <v>0</v>
      </c>
      <c r="C58" s="77">
        <f>'Be'!B82</f>
        <v>0</v>
      </c>
      <c r="D58" s="78">
        <f>'Be'!C82</f>
        <v>0</v>
      </c>
      <c r="E58" s="79">
        <f>'Be'!D82</f>
        <v>0</v>
      </c>
      <c r="F58" s="80">
        <f>'Be'!E82</f>
        <v>0</v>
      </c>
      <c r="G58" s="79">
        <f>'Be'!F82</f>
        <v>0</v>
      </c>
      <c r="H58" s="80">
        <f>'Be'!G82</f>
        <v>0</v>
      </c>
      <c r="I58" s="79">
        <f>'Be'!H82</f>
        <v>0</v>
      </c>
      <c r="J58" s="81">
        <f>'Be'!I82</f>
        <v>0</v>
      </c>
      <c r="K58" s="79">
        <f>'Be'!J82</f>
        <v>0</v>
      </c>
      <c r="L58" s="82">
        <f>'Be'!K82</f>
        <v>0</v>
      </c>
      <c r="M58" s="79">
        <f>'Be'!L82</f>
        <v>0</v>
      </c>
      <c r="N58" s="83">
        <f>'Be'!M82</f>
        <v>0</v>
      </c>
      <c r="O58" s="84"/>
      <c r="P58" s="85">
        <f>'Be'!A77</f>
        <v>0</v>
      </c>
    </row>
    <row r="59" spans="1:16" ht="15">
      <c r="A59" s="86" t="s">
        <v>70</v>
      </c>
      <c r="B59" s="76">
        <f>'Be'!A83</f>
        <v>0</v>
      </c>
      <c r="C59" s="77">
        <f>'Be'!B83</f>
        <v>0</v>
      </c>
      <c r="D59" s="78">
        <f>'Be'!C83</f>
        <v>0</v>
      </c>
      <c r="E59" s="79">
        <f>'Be'!D83</f>
        <v>0</v>
      </c>
      <c r="F59" s="80">
        <f>'Be'!E83</f>
        <v>0</v>
      </c>
      <c r="G59" s="79">
        <f>'Be'!F83</f>
        <v>0</v>
      </c>
      <c r="H59" s="80">
        <f>'Be'!G83</f>
        <v>0</v>
      </c>
      <c r="I59" s="79">
        <f>'Be'!H83</f>
        <v>0</v>
      </c>
      <c r="J59" s="81">
        <f>'Be'!I83</f>
        <v>0</v>
      </c>
      <c r="K59" s="79">
        <f>'Be'!J83</f>
        <v>0</v>
      </c>
      <c r="L59" s="82">
        <f>'Be'!K83</f>
        <v>0</v>
      </c>
      <c r="M59" s="79">
        <f>'Be'!L83</f>
        <v>0</v>
      </c>
      <c r="N59" s="83">
        <f>'Be'!M83</f>
        <v>0</v>
      </c>
      <c r="O59" s="84"/>
      <c r="P59" s="85">
        <f>'Be'!A77</f>
        <v>0</v>
      </c>
    </row>
    <row r="60" spans="1:16" ht="15">
      <c r="A60" s="75" t="s">
        <v>71</v>
      </c>
      <c r="B60" s="76">
        <f>'Be'!A84</f>
        <v>0</v>
      </c>
      <c r="C60" s="77">
        <f>'Be'!B84</f>
        <v>0</v>
      </c>
      <c r="D60" s="78">
        <f>'Be'!C84</f>
        <v>0</v>
      </c>
      <c r="E60" s="79">
        <f>'Be'!D84</f>
        <v>0</v>
      </c>
      <c r="F60" s="80">
        <f>'Be'!E84</f>
        <v>0</v>
      </c>
      <c r="G60" s="79">
        <f>'Be'!F84</f>
        <v>0</v>
      </c>
      <c r="H60" s="80">
        <f>'Be'!G84</f>
        <v>0</v>
      </c>
      <c r="I60" s="79">
        <f>'Be'!H84</f>
        <v>0</v>
      </c>
      <c r="J60" s="81">
        <f>'Be'!I84</f>
        <v>0</v>
      </c>
      <c r="K60" s="79">
        <f>'Be'!J84</f>
        <v>0</v>
      </c>
      <c r="L60" s="82">
        <f>'Be'!K84</f>
        <v>0</v>
      </c>
      <c r="M60" s="79">
        <f>'Be'!L84</f>
        <v>0</v>
      </c>
      <c r="N60" s="83">
        <f>'Be'!M84</f>
        <v>0</v>
      </c>
      <c r="O60" s="84"/>
      <c r="P60" s="85">
        <f>'Be'!A77</f>
        <v>0</v>
      </c>
    </row>
    <row r="61" spans="1:16" ht="15">
      <c r="A61" s="86" t="s">
        <v>72</v>
      </c>
      <c r="B61" s="76">
        <f>'Be'!A89</f>
        <v>0</v>
      </c>
      <c r="C61" s="77">
        <f>'Be'!B89</f>
        <v>0</v>
      </c>
      <c r="D61" s="78">
        <f>'Be'!C89</f>
        <v>0</v>
      </c>
      <c r="E61" s="79">
        <f>'Be'!D89</f>
        <v>0</v>
      </c>
      <c r="F61" s="80">
        <f>'Be'!E89</f>
        <v>0</v>
      </c>
      <c r="G61" s="79">
        <f>'Be'!F89</f>
        <v>0</v>
      </c>
      <c r="H61" s="80">
        <f>'Be'!G89</f>
        <v>0</v>
      </c>
      <c r="I61" s="79">
        <f>'Be'!H89</f>
        <v>0</v>
      </c>
      <c r="J61" s="81">
        <f>'Be'!I89</f>
        <v>0</v>
      </c>
      <c r="K61" s="79">
        <f>'Be'!J89</f>
        <v>0</v>
      </c>
      <c r="L61" s="82">
        <f>'Be'!K89</f>
        <v>0</v>
      </c>
      <c r="M61" s="79">
        <f>'Be'!L89</f>
        <v>0</v>
      </c>
      <c r="N61" s="83">
        <f>'Be'!M89</f>
        <v>0</v>
      </c>
      <c r="O61" s="84"/>
      <c r="P61" s="85">
        <f>'Be'!A87</f>
        <v>0</v>
      </c>
    </row>
    <row r="62" spans="1:16" ht="15">
      <c r="A62" s="75" t="s">
        <v>73</v>
      </c>
      <c r="B62" s="76">
        <f>'Be'!A90</f>
        <v>0</v>
      </c>
      <c r="C62" s="77">
        <f>'Be'!B90</f>
        <v>0</v>
      </c>
      <c r="D62" s="78">
        <f>'Be'!C90</f>
        <v>0</v>
      </c>
      <c r="E62" s="79">
        <f>'Be'!D90</f>
        <v>0</v>
      </c>
      <c r="F62" s="80">
        <f>'Be'!E90</f>
        <v>0</v>
      </c>
      <c r="G62" s="79">
        <f>'Be'!F90</f>
        <v>0</v>
      </c>
      <c r="H62" s="80">
        <f>'Be'!G90</f>
        <v>0</v>
      </c>
      <c r="I62" s="79">
        <f>'Be'!H90</f>
        <v>0</v>
      </c>
      <c r="J62" s="81">
        <f>'Be'!I90</f>
        <v>0</v>
      </c>
      <c r="K62" s="79">
        <f>'Be'!J90</f>
        <v>0</v>
      </c>
      <c r="L62" s="82">
        <f>'Be'!K90</f>
        <v>0</v>
      </c>
      <c r="M62" s="79">
        <f>'Be'!L90</f>
        <v>0</v>
      </c>
      <c r="N62" s="83">
        <f>'Be'!M90</f>
        <v>0</v>
      </c>
      <c r="O62" s="84"/>
      <c r="P62" s="85">
        <f>'Be'!A87</f>
        <v>0</v>
      </c>
    </row>
    <row r="63" spans="1:16" ht="15">
      <c r="A63" s="86" t="s">
        <v>74</v>
      </c>
      <c r="B63" s="76">
        <f>'Be'!A91</f>
        <v>0</v>
      </c>
      <c r="C63" s="77">
        <f>'Be'!B91</f>
        <v>0</v>
      </c>
      <c r="D63" s="78">
        <f>'Be'!C91</f>
        <v>0</v>
      </c>
      <c r="E63" s="79">
        <f>'Be'!D91</f>
        <v>0</v>
      </c>
      <c r="F63" s="80">
        <f>'Be'!E91</f>
        <v>0</v>
      </c>
      <c r="G63" s="79">
        <f>'Be'!F91</f>
        <v>0</v>
      </c>
      <c r="H63" s="80">
        <f>'Be'!G91</f>
        <v>0</v>
      </c>
      <c r="I63" s="79">
        <f>'Be'!H91</f>
        <v>0</v>
      </c>
      <c r="J63" s="81">
        <f>'Be'!I91</f>
        <v>0</v>
      </c>
      <c r="K63" s="79">
        <f>'Be'!J91</f>
        <v>0</v>
      </c>
      <c r="L63" s="82">
        <f>'Be'!K91</f>
        <v>0</v>
      </c>
      <c r="M63" s="79">
        <f>'Be'!L91</f>
        <v>0</v>
      </c>
      <c r="N63" s="83">
        <f>'Be'!M91</f>
        <v>0</v>
      </c>
      <c r="O63" s="84"/>
      <c r="P63" s="85">
        <f>'Be'!A87</f>
        <v>0</v>
      </c>
    </row>
    <row r="64" spans="1:16" ht="15">
      <c r="A64" s="75" t="s">
        <v>75</v>
      </c>
      <c r="B64" s="76">
        <f>'Be'!A92</f>
        <v>0</v>
      </c>
      <c r="C64" s="77">
        <f>'Be'!B92</f>
        <v>0</v>
      </c>
      <c r="D64" s="78">
        <f>'Be'!C92</f>
        <v>0</v>
      </c>
      <c r="E64" s="79">
        <f>'Be'!D92</f>
        <v>0</v>
      </c>
      <c r="F64" s="80">
        <f>'Be'!E92</f>
        <v>0</v>
      </c>
      <c r="G64" s="79">
        <f>'Be'!F92</f>
        <v>0</v>
      </c>
      <c r="H64" s="80">
        <f>'Be'!G92</f>
        <v>0</v>
      </c>
      <c r="I64" s="79">
        <f>'Be'!H92</f>
        <v>0</v>
      </c>
      <c r="J64" s="81">
        <f>'Be'!I92</f>
        <v>0</v>
      </c>
      <c r="K64" s="79">
        <f>'Be'!J92</f>
        <v>0</v>
      </c>
      <c r="L64" s="82">
        <f>'Be'!K92</f>
        <v>0</v>
      </c>
      <c r="M64" s="79">
        <f>'Be'!L92</f>
        <v>0</v>
      </c>
      <c r="N64" s="83">
        <f>'Be'!M92</f>
        <v>0</v>
      </c>
      <c r="O64" s="84"/>
      <c r="P64" s="85">
        <f>'Be'!A87</f>
        <v>0</v>
      </c>
    </row>
    <row r="65" spans="1:16" ht="15">
      <c r="A65" s="86" t="s">
        <v>76</v>
      </c>
      <c r="B65" s="76">
        <f>'Be'!A93</f>
        <v>0</v>
      </c>
      <c r="C65" s="77">
        <f>'Be'!B93</f>
        <v>0</v>
      </c>
      <c r="D65" s="78">
        <f>'Be'!C93</f>
        <v>0</v>
      </c>
      <c r="E65" s="79">
        <f>'Be'!D93</f>
        <v>0</v>
      </c>
      <c r="F65" s="80">
        <f>'Be'!E93</f>
        <v>0</v>
      </c>
      <c r="G65" s="79">
        <f>'Be'!F93</f>
        <v>0</v>
      </c>
      <c r="H65" s="80">
        <f>'Be'!G93</f>
        <v>0</v>
      </c>
      <c r="I65" s="79">
        <f>'Be'!H93</f>
        <v>0</v>
      </c>
      <c r="J65" s="81">
        <f>'Be'!I93</f>
        <v>0</v>
      </c>
      <c r="K65" s="79">
        <f>'Be'!J93</f>
        <v>0</v>
      </c>
      <c r="L65" s="82">
        <f>'Be'!K93</f>
        <v>0</v>
      </c>
      <c r="M65" s="79">
        <f>'Be'!L93</f>
        <v>0</v>
      </c>
      <c r="N65" s="83">
        <f>'Be'!M93</f>
        <v>0</v>
      </c>
      <c r="O65" s="84"/>
      <c r="P65" s="85">
        <f>'Be'!A87</f>
        <v>0</v>
      </c>
    </row>
    <row r="66" spans="1:16" ht="15">
      <c r="A66" s="75" t="s">
        <v>77</v>
      </c>
      <c r="B66" s="76">
        <f>'Be'!A94</f>
        <v>0</v>
      </c>
      <c r="C66" s="77">
        <f>'Be'!B94</f>
        <v>0</v>
      </c>
      <c r="D66" s="78">
        <f>'Be'!C94</f>
        <v>0</v>
      </c>
      <c r="E66" s="79">
        <f>'Be'!D94</f>
        <v>0</v>
      </c>
      <c r="F66" s="80">
        <f>'Be'!E94</f>
        <v>0</v>
      </c>
      <c r="G66" s="79">
        <f>'Be'!F94</f>
        <v>0</v>
      </c>
      <c r="H66" s="80">
        <f>'Be'!G94</f>
        <v>0</v>
      </c>
      <c r="I66" s="79">
        <f>'Be'!H94</f>
        <v>0</v>
      </c>
      <c r="J66" s="81">
        <f>'Be'!I94</f>
        <v>0</v>
      </c>
      <c r="K66" s="79">
        <f>'Be'!J94</f>
        <v>0</v>
      </c>
      <c r="L66" s="82">
        <f>'Be'!K94</f>
        <v>0</v>
      </c>
      <c r="M66" s="79">
        <f>'Be'!L94</f>
        <v>0</v>
      </c>
      <c r="N66" s="83">
        <f>'Be'!M94</f>
        <v>0</v>
      </c>
      <c r="O66" s="84"/>
      <c r="P66" s="85">
        <f>'Be'!A87</f>
        <v>0</v>
      </c>
    </row>
    <row r="67" spans="1:16" ht="15">
      <c r="A67" s="86" t="s">
        <v>78</v>
      </c>
      <c r="B67" s="76">
        <f>'Be'!A99</f>
        <v>0</v>
      </c>
      <c r="C67" s="77">
        <f>'Be'!B99</f>
        <v>0</v>
      </c>
      <c r="D67" s="78">
        <f>'Be'!C99</f>
        <v>0</v>
      </c>
      <c r="E67" s="79">
        <f>'Be'!D99</f>
        <v>0</v>
      </c>
      <c r="F67" s="80">
        <f>'Be'!E99</f>
        <v>0</v>
      </c>
      <c r="G67" s="79">
        <f>'Be'!F99</f>
        <v>0</v>
      </c>
      <c r="H67" s="80">
        <f>'Be'!G99</f>
        <v>0</v>
      </c>
      <c r="I67" s="79">
        <f>'Be'!H99</f>
        <v>0</v>
      </c>
      <c r="J67" s="81">
        <f>'Be'!I99</f>
        <v>0</v>
      </c>
      <c r="K67" s="79">
        <f>'Be'!J99</f>
        <v>0</v>
      </c>
      <c r="L67" s="82">
        <f>'Be'!K99</f>
        <v>0</v>
      </c>
      <c r="M67" s="79">
        <f>'Be'!L99</f>
        <v>0</v>
      </c>
      <c r="N67" s="83">
        <f>'Be'!M99</f>
        <v>0</v>
      </c>
      <c r="O67" s="84"/>
      <c r="P67" s="85">
        <f>'Be'!A97</f>
        <v>0</v>
      </c>
    </row>
    <row r="68" spans="1:16" ht="15">
      <c r="A68" s="75" t="s">
        <v>79</v>
      </c>
      <c r="B68" s="76">
        <f>'Be'!A100</f>
        <v>0</v>
      </c>
      <c r="C68" s="77">
        <f>'Be'!B100</f>
        <v>0</v>
      </c>
      <c r="D68" s="78">
        <f>'Be'!C100</f>
        <v>0</v>
      </c>
      <c r="E68" s="79">
        <f>'Be'!D100</f>
        <v>0</v>
      </c>
      <c r="F68" s="80">
        <f>'Be'!E100</f>
        <v>0</v>
      </c>
      <c r="G68" s="79">
        <f>'Be'!F100</f>
        <v>0</v>
      </c>
      <c r="H68" s="80">
        <f>'Be'!G100</f>
        <v>0</v>
      </c>
      <c r="I68" s="79">
        <f>'Be'!H100</f>
        <v>0</v>
      </c>
      <c r="J68" s="81">
        <f>'Be'!I100</f>
        <v>0</v>
      </c>
      <c r="K68" s="79">
        <f>'Be'!J100</f>
        <v>0</v>
      </c>
      <c r="L68" s="82">
        <f>'Be'!K100</f>
        <v>0</v>
      </c>
      <c r="M68" s="79">
        <f>'Be'!L100</f>
        <v>0</v>
      </c>
      <c r="N68" s="83">
        <f>'Be'!M100</f>
        <v>0</v>
      </c>
      <c r="O68" s="84"/>
      <c r="P68" s="85">
        <f>'Be'!A97</f>
        <v>0</v>
      </c>
    </row>
    <row r="69" spans="1:16" ht="15">
      <c r="A69" s="86" t="s">
        <v>80</v>
      </c>
      <c r="B69" s="76">
        <f>'Be'!A101</f>
        <v>0</v>
      </c>
      <c r="C69" s="77">
        <f>'Be'!B101</f>
        <v>0</v>
      </c>
      <c r="D69" s="78">
        <f>'Be'!C101</f>
        <v>0</v>
      </c>
      <c r="E69" s="79">
        <f>'Be'!D101</f>
        <v>0</v>
      </c>
      <c r="F69" s="80">
        <f>'Be'!E101</f>
        <v>0</v>
      </c>
      <c r="G69" s="79">
        <f>'Be'!F101</f>
        <v>0</v>
      </c>
      <c r="H69" s="80">
        <f>'Be'!G101</f>
        <v>0</v>
      </c>
      <c r="I69" s="79">
        <f>'Be'!H101</f>
        <v>0</v>
      </c>
      <c r="J69" s="81">
        <f>'Be'!I101</f>
        <v>0</v>
      </c>
      <c r="K69" s="79">
        <f>'Be'!J101</f>
        <v>0</v>
      </c>
      <c r="L69" s="82">
        <f>'Be'!K101</f>
        <v>0</v>
      </c>
      <c r="M69" s="79">
        <f>'Be'!L101</f>
        <v>0</v>
      </c>
      <c r="N69" s="83">
        <f>'Be'!M101</f>
        <v>0</v>
      </c>
      <c r="O69" s="84"/>
      <c r="P69" s="85">
        <f>'Be'!A97</f>
        <v>0</v>
      </c>
    </row>
    <row r="70" spans="1:16" ht="15">
      <c r="A70" s="75" t="s">
        <v>81</v>
      </c>
      <c r="B70" s="76">
        <f>'Be'!A102</f>
        <v>0</v>
      </c>
      <c r="C70" s="77">
        <f>'Be'!B102</f>
        <v>0</v>
      </c>
      <c r="D70" s="78">
        <f>'Be'!C102</f>
        <v>0</v>
      </c>
      <c r="E70" s="79">
        <f>'Be'!D102</f>
        <v>0</v>
      </c>
      <c r="F70" s="80">
        <f>'Be'!E102</f>
        <v>0</v>
      </c>
      <c r="G70" s="79">
        <f>'Be'!F102</f>
        <v>0</v>
      </c>
      <c r="H70" s="80">
        <f>'Be'!G102</f>
        <v>0</v>
      </c>
      <c r="I70" s="79">
        <f>'Be'!H102</f>
        <v>0</v>
      </c>
      <c r="J70" s="81">
        <f>'Be'!I102</f>
        <v>0</v>
      </c>
      <c r="K70" s="79">
        <f>'Be'!J102</f>
        <v>0</v>
      </c>
      <c r="L70" s="82">
        <f>'Be'!K102</f>
        <v>0</v>
      </c>
      <c r="M70" s="79">
        <f>'Be'!L102</f>
        <v>0</v>
      </c>
      <c r="N70" s="83">
        <f>'Be'!M102</f>
        <v>0</v>
      </c>
      <c r="O70" s="84"/>
      <c r="P70" s="85">
        <f>'Be'!A97</f>
        <v>0</v>
      </c>
    </row>
    <row r="71" spans="1:16" ht="15">
      <c r="A71" s="86" t="s">
        <v>82</v>
      </c>
      <c r="B71" s="76">
        <f>'Be'!A103</f>
        <v>0</v>
      </c>
      <c r="C71" s="77">
        <f>'Be'!B103</f>
        <v>0</v>
      </c>
      <c r="D71" s="78">
        <f>'Be'!C103</f>
        <v>0</v>
      </c>
      <c r="E71" s="79">
        <f>'Be'!D103</f>
        <v>0</v>
      </c>
      <c r="F71" s="80">
        <f>'Be'!E103</f>
        <v>0</v>
      </c>
      <c r="G71" s="79">
        <f>'Be'!F103</f>
        <v>0</v>
      </c>
      <c r="H71" s="80">
        <f>'Be'!G103</f>
        <v>0</v>
      </c>
      <c r="I71" s="79">
        <f>'Be'!H103</f>
        <v>0</v>
      </c>
      <c r="J71" s="81">
        <f>'Be'!I103</f>
        <v>0</v>
      </c>
      <c r="K71" s="79">
        <f>'Be'!J103</f>
        <v>0</v>
      </c>
      <c r="L71" s="82">
        <f>'Be'!K103</f>
        <v>0</v>
      </c>
      <c r="M71" s="79">
        <f>'Be'!L103</f>
        <v>0</v>
      </c>
      <c r="N71" s="83">
        <f>'Be'!M103</f>
        <v>0</v>
      </c>
      <c r="O71" s="84"/>
      <c r="P71" s="85">
        <f>'Be'!A97</f>
        <v>0</v>
      </c>
    </row>
    <row r="72" spans="1:16" ht="15">
      <c r="A72" s="75" t="s">
        <v>83</v>
      </c>
      <c r="B72" s="76">
        <f>'Be'!A104</f>
        <v>0</v>
      </c>
      <c r="C72" s="77">
        <f>'Be'!B104</f>
        <v>0</v>
      </c>
      <c r="D72" s="78">
        <f>'Be'!C104</f>
        <v>0</v>
      </c>
      <c r="E72" s="79">
        <f>'Be'!D104</f>
        <v>0</v>
      </c>
      <c r="F72" s="80">
        <f>'Be'!E104</f>
        <v>0</v>
      </c>
      <c r="G72" s="79">
        <f>'Be'!F104</f>
        <v>0</v>
      </c>
      <c r="H72" s="80">
        <f>'Be'!G104</f>
        <v>0</v>
      </c>
      <c r="I72" s="79">
        <f>'Be'!H104</f>
        <v>0</v>
      </c>
      <c r="J72" s="81">
        <f>'Be'!I104</f>
        <v>0</v>
      </c>
      <c r="K72" s="79">
        <f>'Be'!J104</f>
        <v>0</v>
      </c>
      <c r="L72" s="82">
        <f>'Be'!K104</f>
        <v>0</v>
      </c>
      <c r="M72" s="79">
        <f>'Be'!L104</f>
        <v>0</v>
      </c>
      <c r="N72" s="83">
        <f>'Be'!M104</f>
        <v>0</v>
      </c>
      <c r="O72" s="84"/>
      <c r="P72" s="85">
        <f>'Be'!A97</f>
        <v>0</v>
      </c>
    </row>
    <row r="73" spans="1:16" ht="15">
      <c r="A73" s="86" t="s">
        <v>84</v>
      </c>
      <c r="B73" s="76">
        <f>'Be'!A109</f>
        <v>0</v>
      </c>
      <c r="C73" s="77">
        <f>'Be'!B109</f>
        <v>0</v>
      </c>
      <c r="D73" s="78">
        <f>'Be'!C109</f>
        <v>0</v>
      </c>
      <c r="E73" s="79">
        <f>'Be'!D109</f>
        <v>0</v>
      </c>
      <c r="F73" s="80">
        <f>'Be'!E109</f>
        <v>0</v>
      </c>
      <c r="G73" s="79">
        <f>'Be'!F109</f>
        <v>0</v>
      </c>
      <c r="H73" s="80">
        <f>'Be'!G109</f>
        <v>0</v>
      </c>
      <c r="I73" s="79">
        <f>'Be'!H109</f>
        <v>0</v>
      </c>
      <c r="J73" s="81">
        <f>'Be'!I109</f>
        <v>0</v>
      </c>
      <c r="K73" s="79">
        <f>'Be'!J109</f>
        <v>0</v>
      </c>
      <c r="L73" s="82">
        <f>'Be'!K109</f>
        <v>0</v>
      </c>
      <c r="M73" s="79">
        <f>'Be'!L109</f>
        <v>0</v>
      </c>
      <c r="N73" s="83">
        <f>'Be'!M109</f>
        <v>0</v>
      </c>
      <c r="O73" s="84"/>
      <c r="P73" s="85">
        <f>'Be'!A107</f>
        <v>0</v>
      </c>
    </row>
    <row r="74" spans="1:16" ht="15">
      <c r="A74" s="75" t="s">
        <v>85</v>
      </c>
      <c r="B74" s="76">
        <f>'Be'!A110</f>
        <v>0</v>
      </c>
      <c r="C74" s="77">
        <f>'Be'!B110</f>
        <v>0</v>
      </c>
      <c r="D74" s="78">
        <f>'Be'!C110</f>
        <v>0</v>
      </c>
      <c r="E74" s="79">
        <f>'Be'!D110</f>
        <v>0</v>
      </c>
      <c r="F74" s="80">
        <f>'Be'!E110</f>
        <v>0</v>
      </c>
      <c r="G74" s="79">
        <f>'Be'!F110</f>
        <v>0</v>
      </c>
      <c r="H74" s="80">
        <f>'Be'!G110</f>
        <v>0</v>
      </c>
      <c r="I74" s="79">
        <f>'Be'!H110</f>
        <v>0</v>
      </c>
      <c r="J74" s="81">
        <f>'Be'!I110</f>
        <v>0</v>
      </c>
      <c r="K74" s="79">
        <f>'Be'!J110</f>
        <v>0</v>
      </c>
      <c r="L74" s="82">
        <f>'Be'!K110</f>
        <v>0</v>
      </c>
      <c r="M74" s="79">
        <f>'Be'!L110</f>
        <v>0</v>
      </c>
      <c r="N74" s="83">
        <f>'Be'!M110</f>
        <v>0</v>
      </c>
      <c r="O74" s="84"/>
      <c r="P74" s="85">
        <f>'Be'!A107</f>
        <v>0</v>
      </c>
    </row>
    <row r="75" spans="1:16" ht="15">
      <c r="A75" s="86" t="s">
        <v>86</v>
      </c>
      <c r="B75" s="76">
        <f>'Be'!A111</f>
        <v>0</v>
      </c>
      <c r="C75" s="77">
        <f>'Be'!B111</f>
        <v>0</v>
      </c>
      <c r="D75" s="78">
        <f>'Be'!C111</f>
        <v>0</v>
      </c>
      <c r="E75" s="79">
        <f>'Be'!D111</f>
        <v>0</v>
      </c>
      <c r="F75" s="80">
        <f>'Be'!E111</f>
        <v>0</v>
      </c>
      <c r="G75" s="79">
        <f>'Be'!F111</f>
        <v>0</v>
      </c>
      <c r="H75" s="80">
        <f>'Be'!G111</f>
        <v>0</v>
      </c>
      <c r="I75" s="79">
        <f>'Be'!H111</f>
        <v>0</v>
      </c>
      <c r="J75" s="81">
        <f>'Be'!I111</f>
        <v>0</v>
      </c>
      <c r="K75" s="79">
        <f>'Be'!J111</f>
        <v>0</v>
      </c>
      <c r="L75" s="82">
        <f>'Be'!K111</f>
        <v>0</v>
      </c>
      <c r="M75" s="79">
        <f>'Be'!L111</f>
        <v>0</v>
      </c>
      <c r="N75" s="83">
        <f>'Be'!M111</f>
        <v>0</v>
      </c>
      <c r="O75" s="84"/>
      <c r="P75" s="85">
        <f>'Be'!A107</f>
        <v>0</v>
      </c>
    </row>
    <row r="76" spans="1:16" ht="15">
      <c r="A76" s="75" t="s">
        <v>87</v>
      </c>
      <c r="B76" s="76">
        <f>'Be'!A112</f>
        <v>0</v>
      </c>
      <c r="C76" s="77">
        <f>'Be'!B112</f>
        <v>0</v>
      </c>
      <c r="D76" s="78">
        <f>'Be'!C112</f>
        <v>0</v>
      </c>
      <c r="E76" s="79">
        <f>'Be'!D112</f>
        <v>0</v>
      </c>
      <c r="F76" s="80">
        <f>'Be'!E112</f>
        <v>0</v>
      </c>
      <c r="G76" s="79">
        <f>'Be'!F112</f>
        <v>0</v>
      </c>
      <c r="H76" s="80">
        <f>'Be'!G112</f>
        <v>0</v>
      </c>
      <c r="I76" s="79">
        <f>'Be'!H112</f>
        <v>0</v>
      </c>
      <c r="J76" s="81">
        <f>'Be'!I112</f>
        <v>0</v>
      </c>
      <c r="K76" s="79">
        <f>'Be'!J112</f>
        <v>0</v>
      </c>
      <c r="L76" s="82">
        <f>'Be'!K112</f>
        <v>0</v>
      </c>
      <c r="M76" s="79">
        <f>'Be'!L112</f>
        <v>0</v>
      </c>
      <c r="N76" s="83">
        <f>'Be'!M112</f>
        <v>0</v>
      </c>
      <c r="O76" s="84"/>
      <c r="P76" s="85">
        <f>'Be'!A107</f>
        <v>0</v>
      </c>
    </row>
    <row r="77" spans="1:16" ht="15">
      <c r="A77" s="86" t="s">
        <v>88</v>
      </c>
      <c r="B77" s="76">
        <f>'Be'!A113</f>
        <v>0</v>
      </c>
      <c r="C77" s="77">
        <f>'Be'!B113</f>
        <v>0</v>
      </c>
      <c r="D77" s="78">
        <f>'Be'!C113</f>
        <v>0</v>
      </c>
      <c r="E77" s="79">
        <f>'Be'!D113</f>
        <v>0</v>
      </c>
      <c r="F77" s="80">
        <f>'Be'!E113</f>
        <v>0</v>
      </c>
      <c r="G77" s="79">
        <f>'Be'!F113</f>
        <v>0</v>
      </c>
      <c r="H77" s="80">
        <f>'Be'!G113</f>
        <v>0</v>
      </c>
      <c r="I77" s="79">
        <f>'Be'!H113</f>
        <v>0</v>
      </c>
      <c r="J77" s="81">
        <f>'Be'!I113</f>
        <v>0</v>
      </c>
      <c r="K77" s="79">
        <f>'Be'!J113</f>
        <v>0</v>
      </c>
      <c r="L77" s="82">
        <f>'Be'!K113</f>
        <v>0</v>
      </c>
      <c r="M77" s="79">
        <f>'Be'!L113</f>
        <v>0</v>
      </c>
      <c r="N77" s="83">
        <f>'Be'!M113</f>
        <v>0</v>
      </c>
      <c r="O77" s="84"/>
      <c r="P77" s="85">
        <f>'Be'!A107</f>
        <v>0</v>
      </c>
    </row>
    <row r="78" spans="1:16" ht="15">
      <c r="A78" s="75" t="s">
        <v>89</v>
      </c>
      <c r="B78" s="76">
        <f>'Be'!A114</f>
        <v>0</v>
      </c>
      <c r="C78" s="77">
        <f>'Be'!B114</f>
        <v>0</v>
      </c>
      <c r="D78" s="78">
        <f>'Be'!C114</f>
        <v>0</v>
      </c>
      <c r="E78" s="79">
        <f>'Be'!D114</f>
        <v>0</v>
      </c>
      <c r="F78" s="80">
        <f>'Be'!E114</f>
        <v>0</v>
      </c>
      <c r="G78" s="79">
        <f>'Be'!F114</f>
        <v>0</v>
      </c>
      <c r="H78" s="80">
        <f>'Be'!G114</f>
        <v>0</v>
      </c>
      <c r="I78" s="79">
        <f>'Be'!H114</f>
        <v>0</v>
      </c>
      <c r="J78" s="81">
        <f>'Be'!I114</f>
        <v>0</v>
      </c>
      <c r="K78" s="79">
        <f>'Be'!J114</f>
        <v>0</v>
      </c>
      <c r="L78" s="82">
        <f>'Be'!K114</f>
        <v>0</v>
      </c>
      <c r="M78" s="79">
        <f>'Be'!L114</f>
        <v>0</v>
      </c>
      <c r="N78" s="83">
        <f>'Be'!M114</f>
        <v>0</v>
      </c>
      <c r="O78" s="84"/>
      <c r="P78" s="85">
        <f>'Be'!A107</f>
        <v>0</v>
      </c>
    </row>
    <row r="79" spans="1:16" ht="15">
      <c r="A79" s="86" t="s">
        <v>90</v>
      </c>
      <c r="B79" s="76">
        <f>'Be'!A119</f>
        <v>0</v>
      </c>
      <c r="C79" s="77">
        <f>'Be'!B119</f>
        <v>0</v>
      </c>
      <c r="D79" s="78">
        <f>'Be'!C119</f>
        <v>0</v>
      </c>
      <c r="E79" s="79">
        <f>'Be'!D119</f>
        <v>0</v>
      </c>
      <c r="F79" s="80">
        <f>'Be'!E119</f>
        <v>0</v>
      </c>
      <c r="G79" s="79">
        <f>'Be'!F119</f>
        <v>0</v>
      </c>
      <c r="H79" s="80">
        <f>'Be'!G119</f>
        <v>0</v>
      </c>
      <c r="I79" s="79">
        <f>'Be'!H119</f>
        <v>0</v>
      </c>
      <c r="J79" s="81">
        <f>'Be'!I119</f>
        <v>0</v>
      </c>
      <c r="K79" s="79">
        <f>'Be'!J119</f>
        <v>0</v>
      </c>
      <c r="L79" s="82">
        <f>'Be'!K119</f>
        <v>0</v>
      </c>
      <c r="M79" s="79">
        <f>'Be'!L119</f>
        <v>0</v>
      </c>
      <c r="N79" s="83">
        <f>'Be'!M119</f>
        <v>0</v>
      </c>
      <c r="O79" s="84"/>
      <c r="P79" s="85">
        <f>'Be'!A117</f>
        <v>0</v>
      </c>
    </row>
    <row r="80" spans="1:16" ht="15">
      <c r="A80" s="75" t="s">
        <v>91</v>
      </c>
      <c r="B80" s="76">
        <f>'Be'!A120</f>
        <v>0</v>
      </c>
      <c r="C80" s="77">
        <f>'Be'!B120</f>
        <v>0</v>
      </c>
      <c r="D80" s="78">
        <f>'Be'!C120</f>
        <v>0</v>
      </c>
      <c r="E80" s="79">
        <f>'Be'!D120</f>
        <v>0</v>
      </c>
      <c r="F80" s="80">
        <f>'Be'!E120</f>
        <v>0</v>
      </c>
      <c r="G80" s="79">
        <f>'Be'!F120</f>
        <v>0</v>
      </c>
      <c r="H80" s="80">
        <f>'Be'!G120</f>
        <v>0</v>
      </c>
      <c r="I80" s="79">
        <f>'Be'!H120</f>
        <v>0</v>
      </c>
      <c r="J80" s="81">
        <f>'Be'!I120</f>
        <v>0</v>
      </c>
      <c r="K80" s="79">
        <f>'Be'!J120</f>
        <v>0</v>
      </c>
      <c r="L80" s="82">
        <f>'Be'!K120</f>
        <v>0</v>
      </c>
      <c r="M80" s="79">
        <f>'Be'!L120</f>
        <v>0</v>
      </c>
      <c r="N80" s="83">
        <f>'Be'!M120</f>
        <v>0</v>
      </c>
      <c r="O80" s="84"/>
      <c r="P80" s="85">
        <f>'Be'!A117</f>
        <v>0</v>
      </c>
    </row>
    <row r="81" spans="1:16" ht="15">
      <c r="A81" s="86" t="s">
        <v>92</v>
      </c>
      <c r="B81" s="76">
        <f>'Be'!A121</f>
        <v>0</v>
      </c>
      <c r="C81" s="77">
        <f>'Be'!B121</f>
        <v>0</v>
      </c>
      <c r="D81" s="78">
        <f>'Be'!C121</f>
        <v>0</v>
      </c>
      <c r="E81" s="79">
        <f>'Be'!D121</f>
        <v>0</v>
      </c>
      <c r="F81" s="80">
        <f>'Be'!E121</f>
        <v>0</v>
      </c>
      <c r="G81" s="79">
        <f>'Be'!F121</f>
        <v>0</v>
      </c>
      <c r="H81" s="80">
        <f>'Be'!G121</f>
        <v>0</v>
      </c>
      <c r="I81" s="79">
        <f>'Be'!H121</f>
        <v>0</v>
      </c>
      <c r="J81" s="81">
        <f>'Be'!I121</f>
        <v>0</v>
      </c>
      <c r="K81" s="79">
        <f>'Be'!J121</f>
        <v>0</v>
      </c>
      <c r="L81" s="82">
        <f>'Be'!K121</f>
        <v>0</v>
      </c>
      <c r="M81" s="79">
        <f>'Be'!L121</f>
        <v>0</v>
      </c>
      <c r="N81" s="83">
        <f>'Be'!M121</f>
        <v>0</v>
      </c>
      <c r="O81" s="84"/>
      <c r="P81" s="85">
        <f>'Be'!A117</f>
        <v>0</v>
      </c>
    </row>
    <row r="82" spans="1:16" ht="15">
      <c r="A82" s="75" t="s">
        <v>93</v>
      </c>
      <c r="B82" s="76">
        <f>'Be'!A122</f>
        <v>0</v>
      </c>
      <c r="C82" s="77">
        <f>'Be'!B122</f>
        <v>0</v>
      </c>
      <c r="D82" s="78">
        <f>'Be'!C122</f>
        <v>0</v>
      </c>
      <c r="E82" s="79">
        <f>'Be'!D122</f>
        <v>0</v>
      </c>
      <c r="F82" s="80">
        <f>'Be'!E122</f>
        <v>0</v>
      </c>
      <c r="G82" s="79">
        <f>'Be'!F122</f>
        <v>0</v>
      </c>
      <c r="H82" s="80">
        <f>'Be'!G122</f>
        <v>0</v>
      </c>
      <c r="I82" s="79">
        <f>'Be'!H122</f>
        <v>0</v>
      </c>
      <c r="J82" s="81">
        <f>'Be'!I122</f>
        <v>0</v>
      </c>
      <c r="K82" s="79">
        <f>'Be'!J122</f>
        <v>0</v>
      </c>
      <c r="L82" s="82">
        <f>'Be'!K122</f>
        <v>0</v>
      </c>
      <c r="M82" s="79">
        <f>'Be'!L122</f>
        <v>0</v>
      </c>
      <c r="N82" s="83">
        <f>'Be'!M122</f>
        <v>0</v>
      </c>
      <c r="O82" s="84"/>
      <c r="P82" s="85">
        <f>'Be'!A117</f>
        <v>0</v>
      </c>
    </row>
    <row r="83" spans="1:16" ht="15">
      <c r="A83" s="86" t="s">
        <v>94</v>
      </c>
      <c r="B83" s="76">
        <f>'Be'!A123</f>
        <v>0</v>
      </c>
      <c r="C83" s="77">
        <f>'Be'!B123</f>
        <v>0</v>
      </c>
      <c r="D83" s="78">
        <f>'Be'!C123</f>
        <v>0</v>
      </c>
      <c r="E83" s="79">
        <f>'Be'!D123</f>
        <v>0</v>
      </c>
      <c r="F83" s="80">
        <f>'Be'!E123</f>
        <v>0</v>
      </c>
      <c r="G83" s="79">
        <f>'Be'!F123</f>
        <v>0</v>
      </c>
      <c r="H83" s="80">
        <f>'Be'!G123</f>
        <v>0</v>
      </c>
      <c r="I83" s="79">
        <f>'Be'!H123</f>
        <v>0</v>
      </c>
      <c r="J83" s="81">
        <f>'Be'!I123</f>
        <v>0</v>
      </c>
      <c r="K83" s="79">
        <f>'Be'!J123</f>
        <v>0</v>
      </c>
      <c r="L83" s="82">
        <f>'Be'!K123</f>
        <v>0</v>
      </c>
      <c r="M83" s="79">
        <f>'Be'!L123</f>
        <v>0</v>
      </c>
      <c r="N83" s="83">
        <f>'Be'!M123</f>
        <v>0</v>
      </c>
      <c r="O83" s="84"/>
      <c r="P83" s="85">
        <f>'Be'!A117</f>
        <v>0</v>
      </c>
    </row>
    <row r="84" spans="1:16" ht="15">
      <c r="A84" s="75" t="s">
        <v>95</v>
      </c>
      <c r="B84" s="76">
        <f>'Be'!A124</f>
        <v>0</v>
      </c>
      <c r="C84" s="77">
        <f>'Be'!B124</f>
        <v>0</v>
      </c>
      <c r="D84" s="78">
        <f>'Be'!C124</f>
        <v>0</v>
      </c>
      <c r="E84" s="79">
        <f>'Be'!D124</f>
        <v>0</v>
      </c>
      <c r="F84" s="80">
        <f>'Be'!E124</f>
        <v>0</v>
      </c>
      <c r="G84" s="79">
        <f>'Be'!F124</f>
        <v>0</v>
      </c>
      <c r="H84" s="80">
        <f>'Be'!G124</f>
        <v>0</v>
      </c>
      <c r="I84" s="79">
        <f>'Be'!H124</f>
        <v>0</v>
      </c>
      <c r="J84" s="81">
        <f>'Be'!I124</f>
        <v>0</v>
      </c>
      <c r="K84" s="79">
        <f>'Be'!J124</f>
        <v>0</v>
      </c>
      <c r="L84" s="82">
        <f>'Be'!K124</f>
        <v>0</v>
      </c>
      <c r="M84" s="79">
        <f>'Be'!L124</f>
        <v>0</v>
      </c>
      <c r="N84" s="83">
        <f>'Be'!M124</f>
        <v>0</v>
      </c>
      <c r="O84" s="84"/>
      <c r="P84" s="85">
        <f>'Be'!A117</f>
        <v>0</v>
      </c>
    </row>
    <row r="85" spans="1:16" ht="15">
      <c r="A85" s="86" t="s">
        <v>96</v>
      </c>
      <c r="B85" s="76">
        <f>'Be'!A129</f>
        <v>0</v>
      </c>
      <c r="C85" s="77">
        <f>'Be'!B129</f>
        <v>0</v>
      </c>
      <c r="D85" s="78">
        <f>'Be'!C129</f>
        <v>0</v>
      </c>
      <c r="E85" s="79">
        <f>'Be'!D129</f>
        <v>0</v>
      </c>
      <c r="F85" s="80">
        <f>'Be'!E129</f>
        <v>0</v>
      </c>
      <c r="G85" s="79">
        <f>'Be'!F129</f>
        <v>0</v>
      </c>
      <c r="H85" s="80">
        <f>'Be'!G129</f>
        <v>0</v>
      </c>
      <c r="I85" s="79">
        <f>'Be'!H129</f>
        <v>0</v>
      </c>
      <c r="J85" s="81">
        <f>'Be'!I129</f>
        <v>0</v>
      </c>
      <c r="K85" s="79">
        <f>'Be'!J129</f>
        <v>0</v>
      </c>
      <c r="L85" s="82">
        <f>'Be'!K129</f>
        <v>0</v>
      </c>
      <c r="M85" s="79">
        <f>'Be'!L129</f>
        <v>0</v>
      </c>
      <c r="N85" s="83">
        <f>'Be'!M129</f>
        <v>0</v>
      </c>
      <c r="O85" s="84"/>
      <c r="P85" s="85">
        <f>'Be'!A127</f>
        <v>0</v>
      </c>
    </row>
    <row r="86" spans="1:16" ht="15">
      <c r="A86" s="75" t="s">
        <v>97</v>
      </c>
      <c r="B86" s="76">
        <f>'Be'!A130</f>
        <v>0</v>
      </c>
      <c r="C86" s="77">
        <f>'Be'!B130</f>
        <v>0</v>
      </c>
      <c r="D86" s="78">
        <f>'Be'!C130</f>
        <v>0</v>
      </c>
      <c r="E86" s="79">
        <f>'Be'!D130</f>
        <v>0</v>
      </c>
      <c r="F86" s="80">
        <f>'Be'!E130</f>
        <v>0</v>
      </c>
      <c r="G86" s="79">
        <f>'Be'!F130</f>
        <v>0</v>
      </c>
      <c r="H86" s="80">
        <f>'Be'!G130</f>
        <v>0</v>
      </c>
      <c r="I86" s="79">
        <f>'Be'!H130</f>
        <v>0</v>
      </c>
      <c r="J86" s="81">
        <f>'Be'!I130</f>
        <v>0</v>
      </c>
      <c r="K86" s="79">
        <f>'Be'!J130</f>
        <v>0</v>
      </c>
      <c r="L86" s="82">
        <f>'Be'!K130</f>
        <v>0</v>
      </c>
      <c r="M86" s="79">
        <f>'Be'!L130</f>
        <v>0</v>
      </c>
      <c r="N86" s="83">
        <f>'Be'!M130</f>
        <v>0</v>
      </c>
      <c r="O86" s="84"/>
      <c r="P86" s="85">
        <f>'Be'!A127</f>
        <v>0</v>
      </c>
    </row>
    <row r="87" spans="1:16" ht="15">
      <c r="A87" s="86" t="s">
        <v>98</v>
      </c>
      <c r="B87" s="76">
        <f>'Be'!A131</f>
        <v>0</v>
      </c>
      <c r="C87" s="77">
        <f>'Be'!B131</f>
        <v>0</v>
      </c>
      <c r="D87" s="78">
        <f>'Be'!C131</f>
        <v>0</v>
      </c>
      <c r="E87" s="79">
        <f>'Be'!D131</f>
        <v>0</v>
      </c>
      <c r="F87" s="80">
        <f>'Be'!E131</f>
        <v>0</v>
      </c>
      <c r="G87" s="79">
        <f>'Be'!F131</f>
        <v>0</v>
      </c>
      <c r="H87" s="80">
        <f>'Be'!G131</f>
        <v>0</v>
      </c>
      <c r="I87" s="79">
        <f>'Be'!H131</f>
        <v>0</v>
      </c>
      <c r="J87" s="81">
        <f>'Be'!I131</f>
        <v>0</v>
      </c>
      <c r="K87" s="79">
        <f>'Be'!J131</f>
        <v>0</v>
      </c>
      <c r="L87" s="82">
        <f>'Be'!K131</f>
        <v>0</v>
      </c>
      <c r="M87" s="79">
        <f>'Be'!L131</f>
        <v>0</v>
      </c>
      <c r="N87" s="83">
        <f>'Be'!M131</f>
        <v>0</v>
      </c>
      <c r="O87" s="84"/>
      <c r="P87" s="85">
        <f>'Be'!A127</f>
        <v>0</v>
      </c>
    </row>
    <row r="88" spans="1:16" ht="15">
      <c r="A88" s="75" t="s">
        <v>99</v>
      </c>
      <c r="B88" s="76">
        <f>'Be'!A132</f>
        <v>0</v>
      </c>
      <c r="C88" s="77">
        <f>'Be'!B132</f>
        <v>0</v>
      </c>
      <c r="D88" s="78">
        <f>'Be'!C132</f>
        <v>0</v>
      </c>
      <c r="E88" s="79">
        <f>'Be'!D132</f>
        <v>0</v>
      </c>
      <c r="F88" s="80">
        <f>'Be'!E132</f>
        <v>0</v>
      </c>
      <c r="G88" s="79">
        <f>'Be'!F132</f>
        <v>0</v>
      </c>
      <c r="H88" s="80">
        <f>'Be'!G132</f>
        <v>0</v>
      </c>
      <c r="I88" s="79">
        <f>'Be'!H132</f>
        <v>0</v>
      </c>
      <c r="J88" s="81">
        <f>'Be'!I132</f>
        <v>0</v>
      </c>
      <c r="K88" s="79">
        <f>'Be'!J132</f>
        <v>0</v>
      </c>
      <c r="L88" s="82">
        <f>'Be'!K132</f>
        <v>0</v>
      </c>
      <c r="M88" s="79">
        <f>'Be'!L132</f>
        <v>0</v>
      </c>
      <c r="N88" s="83">
        <f>'Be'!M132</f>
        <v>0</v>
      </c>
      <c r="O88" s="84"/>
      <c r="P88" s="85">
        <f>'Be'!A127</f>
        <v>0</v>
      </c>
    </row>
    <row r="89" spans="1:16" ht="15">
      <c r="A89" s="86" t="s">
        <v>100</v>
      </c>
      <c r="B89" s="76">
        <f>'Be'!A133</f>
        <v>0</v>
      </c>
      <c r="C89" s="77">
        <f>'Be'!B133</f>
        <v>0</v>
      </c>
      <c r="D89" s="78">
        <f>'Be'!C133</f>
        <v>0</v>
      </c>
      <c r="E89" s="79">
        <f>'Be'!D133</f>
        <v>0</v>
      </c>
      <c r="F89" s="80">
        <f>'Be'!E133</f>
        <v>0</v>
      </c>
      <c r="G89" s="79">
        <f>'Be'!F133</f>
        <v>0</v>
      </c>
      <c r="H89" s="80">
        <f>'Be'!G133</f>
        <v>0</v>
      </c>
      <c r="I89" s="79">
        <f>'Be'!H133</f>
        <v>0</v>
      </c>
      <c r="J89" s="81">
        <f>'Be'!I133</f>
        <v>0</v>
      </c>
      <c r="K89" s="79">
        <f>'Be'!J133</f>
        <v>0</v>
      </c>
      <c r="L89" s="82">
        <f>'Be'!K133</f>
        <v>0</v>
      </c>
      <c r="M89" s="79">
        <f>'Be'!L133</f>
        <v>0</v>
      </c>
      <c r="N89" s="83">
        <f>'Be'!M133</f>
        <v>0</v>
      </c>
      <c r="O89" s="84"/>
      <c r="P89" s="85">
        <f>'Be'!A127</f>
        <v>0</v>
      </c>
    </row>
    <row r="90" spans="1:16" ht="15">
      <c r="A90" s="75" t="s">
        <v>101</v>
      </c>
      <c r="B90" s="76">
        <f>'Be'!A134</f>
        <v>0</v>
      </c>
      <c r="C90" s="77">
        <f>'Be'!B134</f>
        <v>0</v>
      </c>
      <c r="D90" s="78">
        <f>'Be'!C134</f>
        <v>0</v>
      </c>
      <c r="E90" s="79">
        <f>'Be'!D134</f>
        <v>0</v>
      </c>
      <c r="F90" s="80">
        <f>'Be'!E134</f>
        <v>0</v>
      </c>
      <c r="G90" s="79">
        <f>'Be'!F134</f>
        <v>0</v>
      </c>
      <c r="H90" s="80">
        <f>'Be'!G134</f>
        <v>0</v>
      </c>
      <c r="I90" s="79">
        <f>'Be'!H134</f>
        <v>0</v>
      </c>
      <c r="J90" s="81">
        <f>'Be'!I134</f>
        <v>0</v>
      </c>
      <c r="K90" s="79">
        <f>'Be'!J134</f>
        <v>0</v>
      </c>
      <c r="L90" s="82">
        <f>'Be'!K134</f>
        <v>0</v>
      </c>
      <c r="M90" s="79">
        <f>'Be'!L134</f>
        <v>0</v>
      </c>
      <c r="N90" s="83">
        <f>'Be'!M134</f>
        <v>0</v>
      </c>
      <c r="O90" s="84"/>
      <c r="P90" s="85">
        <f>'Be'!A127</f>
        <v>0</v>
      </c>
    </row>
    <row r="91" spans="1:16" ht="15">
      <c r="A91" s="86" t="s">
        <v>102</v>
      </c>
      <c r="B91" s="76">
        <f>'Be'!A139</f>
        <v>0</v>
      </c>
      <c r="C91" s="77">
        <f>'Be'!B139</f>
        <v>0</v>
      </c>
      <c r="D91" s="78">
        <f>'Be'!C139</f>
        <v>0</v>
      </c>
      <c r="E91" s="79">
        <f>'Be'!D139</f>
        <v>0</v>
      </c>
      <c r="F91" s="80">
        <f>'Be'!E139</f>
        <v>0</v>
      </c>
      <c r="G91" s="79">
        <f>'Be'!F139</f>
        <v>0</v>
      </c>
      <c r="H91" s="80">
        <f>'Be'!G139</f>
        <v>0</v>
      </c>
      <c r="I91" s="79">
        <f>'Be'!H139</f>
        <v>0</v>
      </c>
      <c r="J91" s="81">
        <f>'Be'!I139</f>
        <v>0</v>
      </c>
      <c r="K91" s="79">
        <f>'Be'!J139</f>
        <v>0</v>
      </c>
      <c r="L91" s="82">
        <f>'Be'!K139</f>
        <v>0</v>
      </c>
      <c r="M91" s="79">
        <f>'Be'!L139</f>
        <v>0</v>
      </c>
      <c r="N91" s="83">
        <f>'Be'!M139</f>
        <v>0</v>
      </c>
      <c r="O91" s="84"/>
      <c r="P91" s="85">
        <f>'Be'!A137</f>
        <v>0</v>
      </c>
    </row>
    <row r="92" spans="1:16" ht="15">
      <c r="A92" s="75" t="s">
        <v>103</v>
      </c>
      <c r="B92" s="76">
        <f>'Be'!A140</f>
        <v>0</v>
      </c>
      <c r="C92" s="77">
        <f>'Be'!B140</f>
        <v>0</v>
      </c>
      <c r="D92" s="78">
        <f>'Be'!C140</f>
        <v>0</v>
      </c>
      <c r="E92" s="79">
        <f>'Be'!D140</f>
        <v>0</v>
      </c>
      <c r="F92" s="80">
        <f>'Be'!E140</f>
        <v>0</v>
      </c>
      <c r="G92" s="79">
        <f>'Be'!F140</f>
        <v>0</v>
      </c>
      <c r="H92" s="80">
        <f>'Be'!G140</f>
        <v>0</v>
      </c>
      <c r="I92" s="79">
        <f>'Be'!H140</f>
        <v>0</v>
      </c>
      <c r="J92" s="81">
        <f>'Be'!I140</f>
        <v>0</v>
      </c>
      <c r="K92" s="79">
        <f>'Be'!J140</f>
        <v>0</v>
      </c>
      <c r="L92" s="82">
        <f>'Be'!K140</f>
        <v>0</v>
      </c>
      <c r="M92" s="79">
        <f>'Be'!L140</f>
        <v>0</v>
      </c>
      <c r="N92" s="83">
        <f>'Be'!M140</f>
        <v>0</v>
      </c>
      <c r="O92" s="84"/>
      <c r="P92" s="85">
        <f>'Be'!A137</f>
        <v>0</v>
      </c>
    </row>
    <row r="93" spans="1:16" ht="15">
      <c r="A93" s="86" t="s">
        <v>104</v>
      </c>
      <c r="B93" s="76">
        <f>'Be'!A141</f>
        <v>0</v>
      </c>
      <c r="C93" s="77">
        <f>'Be'!B141</f>
        <v>0</v>
      </c>
      <c r="D93" s="78">
        <f>'Be'!C141</f>
        <v>0</v>
      </c>
      <c r="E93" s="79">
        <f>'Be'!D141</f>
        <v>0</v>
      </c>
      <c r="F93" s="80">
        <f>'Be'!E141</f>
        <v>0</v>
      </c>
      <c r="G93" s="79">
        <f>'Be'!F141</f>
        <v>0</v>
      </c>
      <c r="H93" s="80">
        <f>'Be'!G141</f>
        <v>0</v>
      </c>
      <c r="I93" s="79">
        <f>'Be'!H141</f>
        <v>0</v>
      </c>
      <c r="J93" s="81">
        <f>'Be'!I141</f>
        <v>0</v>
      </c>
      <c r="K93" s="79">
        <f>'Be'!J141</f>
        <v>0</v>
      </c>
      <c r="L93" s="82">
        <f>'Be'!K141</f>
        <v>0</v>
      </c>
      <c r="M93" s="79">
        <f>'Be'!L141</f>
        <v>0</v>
      </c>
      <c r="N93" s="83">
        <f>'Be'!M141</f>
        <v>0</v>
      </c>
      <c r="O93" s="84"/>
      <c r="P93" s="85">
        <f>'Be'!A137</f>
        <v>0</v>
      </c>
    </row>
    <row r="94" spans="1:16" ht="15">
      <c r="A94" s="75" t="s">
        <v>105</v>
      </c>
      <c r="B94" s="76">
        <f>'Be'!A142</f>
        <v>0</v>
      </c>
      <c r="C94" s="77">
        <f>'Be'!B142</f>
        <v>0</v>
      </c>
      <c r="D94" s="78">
        <f>'Be'!C142</f>
        <v>0</v>
      </c>
      <c r="E94" s="79">
        <f>'Be'!D142</f>
        <v>0</v>
      </c>
      <c r="F94" s="80">
        <f>'Be'!E142</f>
        <v>0</v>
      </c>
      <c r="G94" s="79">
        <f>'Be'!F142</f>
        <v>0</v>
      </c>
      <c r="H94" s="80">
        <f>'Be'!G142</f>
        <v>0</v>
      </c>
      <c r="I94" s="79">
        <f>'Be'!H142</f>
        <v>0</v>
      </c>
      <c r="J94" s="81">
        <f>'Be'!I142</f>
        <v>0</v>
      </c>
      <c r="K94" s="79">
        <f>'Be'!J142</f>
        <v>0</v>
      </c>
      <c r="L94" s="82">
        <f>'Be'!K142</f>
        <v>0</v>
      </c>
      <c r="M94" s="79">
        <f>'Be'!L142</f>
        <v>0</v>
      </c>
      <c r="N94" s="83">
        <f>'Be'!M142</f>
        <v>0</v>
      </c>
      <c r="O94" s="84"/>
      <c r="P94" s="85">
        <f>'Be'!A137</f>
        <v>0</v>
      </c>
    </row>
    <row r="95" spans="1:16" ht="15">
      <c r="A95" s="86" t="s">
        <v>106</v>
      </c>
      <c r="B95" s="76">
        <f>'Be'!A143</f>
        <v>0</v>
      </c>
      <c r="C95" s="77">
        <f>'Be'!B143</f>
        <v>0</v>
      </c>
      <c r="D95" s="78">
        <f>'Be'!C143</f>
        <v>0</v>
      </c>
      <c r="E95" s="79">
        <f>'Be'!D143</f>
        <v>0</v>
      </c>
      <c r="F95" s="80">
        <f>'Be'!E143</f>
        <v>0</v>
      </c>
      <c r="G95" s="79">
        <f>'Be'!F143</f>
        <v>0</v>
      </c>
      <c r="H95" s="80">
        <f>'Be'!G143</f>
        <v>0</v>
      </c>
      <c r="I95" s="79">
        <f>'Be'!H143</f>
        <v>0</v>
      </c>
      <c r="J95" s="81">
        <f>'Be'!I143</f>
        <v>0</v>
      </c>
      <c r="K95" s="79">
        <f>'Be'!J143</f>
        <v>0</v>
      </c>
      <c r="L95" s="82">
        <f>'Be'!K143</f>
        <v>0</v>
      </c>
      <c r="M95" s="79">
        <f>'Be'!L143</f>
        <v>0</v>
      </c>
      <c r="N95" s="83">
        <f>'Be'!M143</f>
        <v>0</v>
      </c>
      <c r="O95" s="84"/>
      <c r="P95" s="85">
        <f>'Be'!A137</f>
        <v>0</v>
      </c>
    </row>
    <row r="96" spans="1:16" ht="15">
      <c r="A96" s="75" t="s">
        <v>107</v>
      </c>
      <c r="B96" s="76">
        <f>'Be'!A144</f>
        <v>0</v>
      </c>
      <c r="C96" s="77">
        <f>'Be'!B144</f>
        <v>0</v>
      </c>
      <c r="D96" s="78">
        <f>'Be'!C144</f>
        <v>0</v>
      </c>
      <c r="E96" s="79">
        <f>'Be'!D144</f>
        <v>0</v>
      </c>
      <c r="F96" s="80">
        <f>'Be'!E144</f>
        <v>0</v>
      </c>
      <c r="G96" s="79">
        <f>'Be'!F144</f>
        <v>0</v>
      </c>
      <c r="H96" s="80">
        <f>'Be'!G144</f>
        <v>0</v>
      </c>
      <c r="I96" s="79">
        <f>'Be'!H144</f>
        <v>0</v>
      </c>
      <c r="J96" s="81">
        <f>'Be'!I144</f>
        <v>0</v>
      </c>
      <c r="K96" s="79">
        <f>'Be'!J144</f>
        <v>0</v>
      </c>
      <c r="L96" s="82">
        <f>'Be'!K144</f>
        <v>0</v>
      </c>
      <c r="M96" s="79">
        <f>'Be'!L144</f>
        <v>0</v>
      </c>
      <c r="N96" s="83">
        <f>'Be'!M144</f>
        <v>0</v>
      </c>
      <c r="O96" s="84"/>
      <c r="P96" s="85">
        <f>'Be'!A137</f>
        <v>0</v>
      </c>
    </row>
    <row r="97" spans="1:16" ht="15">
      <c r="A97" s="86" t="s">
        <v>108</v>
      </c>
      <c r="B97" s="76">
        <f>'Be'!A149</f>
        <v>0</v>
      </c>
      <c r="C97" s="77">
        <f>'Be'!B149</f>
        <v>0</v>
      </c>
      <c r="D97" s="78">
        <f>'Be'!C149</f>
        <v>0</v>
      </c>
      <c r="E97" s="79">
        <f>'Be'!D149</f>
        <v>0</v>
      </c>
      <c r="F97" s="80">
        <f>'Be'!E149</f>
        <v>0</v>
      </c>
      <c r="G97" s="79">
        <f>'Be'!F149</f>
        <v>0</v>
      </c>
      <c r="H97" s="80">
        <f>'Be'!G149</f>
        <v>0</v>
      </c>
      <c r="I97" s="79">
        <f>'Be'!H149</f>
        <v>0</v>
      </c>
      <c r="J97" s="81">
        <f>'Be'!I149</f>
        <v>0</v>
      </c>
      <c r="K97" s="79">
        <f>'Be'!J149</f>
        <v>0</v>
      </c>
      <c r="L97" s="82">
        <f>'Be'!K149</f>
        <v>0</v>
      </c>
      <c r="M97" s="79">
        <f>'Be'!L149</f>
        <v>0</v>
      </c>
      <c r="N97" s="83">
        <f>'Be'!M149</f>
        <v>0</v>
      </c>
      <c r="O97" s="84"/>
      <c r="P97" s="85">
        <f>'Be'!A147</f>
        <v>0</v>
      </c>
    </row>
    <row r="98" spans="1:16" ht="15">
      <c r="A98" s="75" t="s">
        <v>109</v>
      </c>
      <c r="B98" s="76">
        <f>'Be'!A150</f>
        <v>0</v>
      </c>
      <c r="C98" s="77">
        <f>'Be'!B150</f>
        <v>0</v>
      </c>
      <c r="D98" s="78">
        <f>'Be'!C150</f>
        <v>0</v>
      </c>
      <c r="E98" s="79">
        <f>'Be'!D150</f>
        <v>0</v>
      </c>
      <c r="F98" s="80">
        <f>'Be'!E150</f>
        <v>0</v>
      </c>
      <c r="G98" s="79">
        <f>'Be'!F150</f>
        <v>0</v>
      </c>
      <c r="H98" s="80">
        <f>'Be'!G150</f>
        <v>0</v>
      </c>
      <c r="I98" s="79">
        <f>'Be'!H150</f>
        <v>0</v>
      </c>
      <c r="J98" s="81">
        <f>'Be'!I150</f>
        <v>0</v>
      </c>
      <c r="K98" s="79">
        <f>'Be'!J150</f>
        <v>0</v>
      </c>
      <c r="L98" s="82">
        <f>'Be'!K150</f>
        <v>0</v>
      </c>
      <c r="M98" s="79">
        <f>'Be'!L150</f>
        <v>0</v>
      </c>
      <c r="N98" s="83">
        <f>'Be'!M150</f>
        <v>0</v>
      </c>
      <c r="O98" s="84"/>
      <c r="P98" s="85">
        <f>'Be'!A147</f>
        <v>0</v>
      </c>
    </row>
    <row r="99" spans="1:16" ht="15">
      <c r="A99" s="86" t="s">
        <v>110</v>
      </c>
      <c r="B99" s="76">
        <f>'Be'!A151</f>
        <v>0</v>
      </c>
      <c r="C99" s="77">
        <f>'Be'!B151</f>
        <v>0</v>
      </c>
      <c r="D99" s="78">
        <f>'Be'!C151</f>
        <v>0</v>
      </c>
      <c r="E99" s="79">
        <f>'Be'!D151</f>
        <v>0</v>
      </c>
      <c r="F99" s="80">
        <f>'Be'!E151</f>
        <v>0</v>
      </c>
      <c r="G99" s="79">
        <f>'Be'!F151</f>
        <v>0</v>
      </c>
      <c r="H99" s="80">
        <f>'Be'!G151</f>
        <v>0</v>
      </c>
      <c r="I99" s="79">
        <f>'Be'!H151</f>
        <v>0</v>
      </c>
      <c r="J99" s="81">
        <f>'Be'!I151</f>
        <v>0</v>
      </c>
      <c r="K99" s="79">
        <f>'Be'!J151</f>
        <v>0</v>
      </c>
      <c r="L99" s="82">
        <f>'Be'!K151</f>
        <v>0</v>
      </c>
      <c r="M99" s="79">
        <f>'Be'!L151</f>
        <v>0</v>
      </c>
      <c r="N99" s="83">
        <f>'Be'!M151</f>
        <v>0</v>
      </c>
      <c r="O99" s="84"/>
      <c r="P99" s="85">
        <f>'Be'!A147</f>
        <v>0</v>
      </c>
    </row>
    <row r="100" spans="1:16" ht="15">
      <c r="A100" s="75" t="s">
        <v>111</v>
      </c>
      <c r="B100" s="76">
        <f>'Be'!A152</f>
        <v>0</v>
      </c>
      <c r="C100" s="77">
        <f>'Be'!B152</f>
        <v>0</v>
      </c>
      <c r="D100" s="78">
        <f>'Be'!C152</f>
        <v>0</v>
      </c>
      <c r="E100" s="79">
        <f>'Be'!D152</f>
        <v>0</v>
      </c>
      <c r="F100" s="80">
        <f>'Be'!E152</f>
        <v>0</v>
      </c>
      <c r="G100" s="79">
        <f>'Be'!F152</f>
        <v>0</v>
      </c>
      <c r="H100" s="80">
        <f>'Be'!G152</f>
        <v>0</v>
      </c>
      <c r="I100" s="79">
        <f>'Be'!H152</f>
        <v>0</v>
      </c>
      <c r="J100" s="81">
        <f>'Be'!I152</f>
        <v>0</v>
      </c>
      <c r="K100" s="79">
        <f>'Be'!J152</f>
        <v>0</v>
      </c>
      <c r="L100" s="82">
        <f>'Be'!K152</f>
        <v>0</v>
      </c>
      <c r="M100" s="79">
        <f>'Be'!L152</f>
        <v>0</v>
      </c>
      <c r="N100" s="83">
        <f>'Be'!M152</f>
        <v>0</v>
      </c>
      <c r="O100" s="84"/>
      <c r="P100" s="85">
        <f>'Be'!A147</f>
        <v>0</v>
      </c>
    </row>
    <row r="101" spans="1:16" ht="15">
      <c r="A101" s="86" t="s">
        <v>112</v>
      </c>
      <c r="B101" s="76">
        <f>'Be'!A153</f>
        <v>0</v>
      </c>
      <c r="C101" s="77">
        <f>'Be'!B153</f>
        <v>0</v>
      </c>
      <c r="D101" s="78">
        <f>'Be'!C153</f>
        <v>0</v>
      </c>
      <c r="E101" s="79">
        <f>'Be'!D153</f>
        <v>0</v>
      </c>
      <c r="F101" s="80">
        <f>'Be'!E153</f>
        <v>0</v>
      </c>
      <c r="G101" s="79">
        <f>'Be'!F153</f>
        <v>0</v>
      </c>
      <c r="H101" s="80">
        <f>'Be'!G153</f>
        <v>0</v>
      </c>
      <c r="I101" s="79">
        <f>'Be'!H153</f>
        <v>0</v>
      </c>
      <c r="J101" s="81">
        <f>'Be'!I153</f>
        <v>0</v>
      </c>
      <c r="K101" s="79">
        <f>'Be'!J153</f>
        <v>0</v>
      </c>
      <c r="L101" s="82">
        <f>'Be'!K153</f>
        <v>0</v>
      </c>
      <c r="M101" s="79">
        <f>'Be'!L153</f>
        <v>0</v>
      </c>
      <c r="N101" s="83">
        <f>'Be'!M153</f>
        <v>0</v>
      </c>
      <c r="O101" s="84"/>
      <c r="P101" s="85">
        <f>'Be'!A147</f>
        <v>0</v>
      </c>
    </row>
    <row r="102" spans="1:16" ht="15">
      <c r="A102" s="75" t="s">
        <v>113</v>
      </c>
      <c r="B102" s="76">
        <f>'Be'!A154</f>
        <v>0</v>
      </c>
      <c r="C102" s="77">
        <f>'Be'!B154</f>
        <v>0</v>
      </c>
      <c r="D102" s="78">
        <f>'Be'!C154</f>
        <v>0</v>
      </c>
      <c r="E102" s="79">
        <f>'Be'!D154</f>
        <v>0</v>
      </c>
      <c r="F102" s="80">
        <f>'Be'!E154</f>
        <v>0</v>
      </c>
      <c r="G102" s="79">
        <f>'Be'!F154</f>
        <v>0</v>
      </c>
      <c r="H102" s="80">
        <f>'Be'!G154</f>
        <v>0</v>
      </c>
      <c r="I102" s="79">
        <f>'Be'!H154</f>
        <v>0</v>
      </c>
      <c r="J102" s="81">
        <f>'Be'!I154</f>
        <v>0</v>
      </c>
      <c r="K102" s="79">
        <f>'Be'!J154</f>
        <v>0</v>
      </c>
      <c r="L102" s="82">
        <f>'Be'!K154</f>
        <v>0</v>
      </c>
      <c r="M102" s="79">
        <f>'Be'!L154</f>
        <v>0</v>
      </c>
      <c r="N102" s="83">
        <f>'Be'!M154</f>
        <v>0</v>
      </c>
      <c r="O102" s="84"/>
      <c r="P102" s="85">
        <f>'Be'!A147</f>
        <v>0</v>
      </c>
    </row>
    <row r="103" spans="1:16" ht="15">
      <c r="A103" s="86" t="s">
        <v>114</v>
      </c>
      <c r="B103" s="76">
        <f>'Be'!A159</f>
        <v>0</v>
      </c>
      <c r="C103" s="77">
        <f>'Be'!B159</f>
        <v>0</v>
      </c>
      <c r="D103" s="78">
        <f>'Be'!C159</f>
        <v>0</v>
      </c>
      <c r="E103" s="79">
        <f>'Be'!D159</f>
        <v>0</v>
      </c>
      <c r="F103" s="80">
        <f>'Be'!E159</f>
        <v>0</v>
      </c>
      <c r="G103" s="79">
        <f>'Be'!F159</f>
        <v>0</v>
      </c>
      <c r="H103" s="80">
        <f>'Be'!G159</f>
        <v>0</v>
      </c>
      <c r="I103" s="79">
        <f>'Be'!H159</f>
        <v>0</v>
      </c>
      <c r="J103" s="81">
        <f>'Be'!I159</f>
        <v>0</v>
      </c>
      <c r="K103" s="79">
        <f>'Be'!J159</f>
        <v>0</v>
      </c>
      <c r="L103" s="82">
        <f>'Be'!K159</f>
        <v>0</v>
      </c>
      <c r="M103" s="79">
        <f>'Be'!L159</f>
        <v>0</v>
      </c>
      <c r="N103" s="83">
        <f>'Be'!M159</f>
        <v>0</v>
      </c>
      <c r="O103" s="84"/>
      <c r="P103" s="85">
        <f>'Be'!A157</f>
        <v>0</v>
      </c>
    </row>
    <row r="104" spans="1:16" ht="15">
      <c r="A104" s="75" t="s">
        <v>115</v>
      </c>
      <c r="B104" s="76">
        <f>'Be'!A160</f>
        <v>0</v>
      </c>
      <c r="C104" s="77">
        <f>'Be'!B160</f>
        <v>0</v>
      </c>
      <c r="D104" s="78">
        <f>'Be'!C160</f>
        <v>0</v>
      </c>
      <c r="E104" s="79">
        <f>'Be'!D160</f>
        <v>0</v>
      </c>
      <c r="F104" s="80">
        <f>'Be'!E160</f>
        <v>0</v>
      </c>
      <c r="G104" s="79">
        <f>'Be'!F160</f>
        <v>0</v>
      </c>
      <c r="H104" s="80">
        <f>'Be'!G160</f>
        <v>0</v>
      </c>
      <c r="I104" s="79">
        <f>'Be'!H160</f>
        <v>0</v>
      </c>
      <c r="J104" s="81">
        <f>'Be'!I160</f>
        <v>0</v>
      </c>
      <c r="K104" s="79">
        <f>'Be'!J160</f>
        <v>0</v>
      </c>
      <c r="L104" s="82">
        <f>'Be'!K160</f>
        <v>0</v>
      </c>
      <c r="M104" s="79">
        <f>'Be'!L160</f>
        <v>0</v>
      </c>
      <c r="N104" s="83">
        <f>'Be'!M160</f>
        <v>0</v>
      </c>
      <c r="O104" s="84"/>
      <c r="P104" s="85">
        <f>'Be'!A157</f>
        <v>0</v>
      </c>
    </row>
    <row r="105" spans="1:16" ht="15">
      <c r="A105" s="86" t="s">
        <v>116</v>
      </c>
      <c r="B105" s="76">
        <f>'Be'!A161</f>
        <v>0</v>
      </c>
      <c r="C105" s="77">
        <f>'Be'!B161</f>
        <v>0</v>
      </c>
      <c r="D105" s="78">
        <f>'Be'!C161</f>
        <v>0</v>
      </c>
      <c r="E105" s="79">
        <f>'Be'!D161</f>
        <v>0</v>
      </c>
      <c r="F105" s="80">
        <f>'Be'!E161</f>
        <v>0</v>
      </c>
      <c r="G105" s="79">
        <f>'Be'!F161</f>
        <v>0</v>
      </c>
      <c r="H105" s="80">
        <f>'Be'!G161</f>
        <v>0</v>
      </c>
      <c r="I105" s="79">
        <f>'Be'!H161</f>
        <v>0</v>
      </c>
      <c r="J105" s="81">
        <f>'Be'!I161</f>
        <v>0</v>
      </c>
      <c r="K105" s="79">
        <f>'Be'!J161</f>
        <v>0</v>
      </c>
      <c r="L105" s="82">
        <f>'Be'!K161</f>
        <v>0</v>
      </c>
      <c r="M105" s="79">
        <f>'Be'!L161</f>
        <v>0</v>
      </c>
      <c r="N105" s="83">
        <f>'Be'!M161</f>
        <v>0</v>
      </c>
      <c r="O105" s="84"/>
      <c r="P105" s="85">
        <f>'Be'!A157</f>
        <v>0</v>
      </c>
    </row>
    <row r="106" spans="1:16" ht="15">
      <c r="A106" s="75" t="s">
        <v>117</v>
      </c>
      <c r="B106" s="76">
        <f>'Be'!A162</f>
        <v>0</v>
      </c>
      <c r="C106" s="77">
        <f>'Be'!B162</f>
        <v>0</v>
      </c>
      <c r="D106" s="78">
        <f>'Be'!C162</f>
        <v>0</v>
      </c>
      <c r="E106" s="79">
        <f>'Be'!D162</f>
        <v>0</v>
      </c>
      <c r="F106" s="80">
        <f>'Be'!E162</f>
        <v>0</v>
      </c>
      <c r="G106" s="79">
        <f>'Be'!F162</f>
        <v>0</v>
      </c>
      <c r="H106" s="80">
        <f>'Be'!G162</f>
        <v>0</v>
      </c>
      <c r="I106" s="79">
        <f>'Be'!H162</f>
        <v>0</v>
      </c>
      <c r="J106" s="81">
        <f>'Be'!I162</f>
        <v>0</v>
      </c>
      <c r="K106" s="79">
        <f>'Be'!J162</f>
        <v>0</v>
      </c>
      <c r="L106" s="82">
        <f>'Be'!K162</f>
        <v>0</v>
      </c>
      <c r="M106" s="79">
        <f>'Be'!L162</f>
        <v>0</v>
      </c>
      <c r="N106" s="83">
        <f>'Be'!M162</f>
        <v>0</v>
      </c>
      <c r="O106" s="84"/>
      <c r="P106" s="85">
        <f>'Be'!A157</f>
        <v>0</v>
      </c>
    </row>
    <row r="107" spans="1:16" ht="15">
      <c r="A107" s="86" t="s">
        <v>118</v>
      </c>
      <c r="B107" s="76">
        <f>'Be'!A163</f>
        <v>0</v>
      </c>
      <c r="C107" s="77">
        <f>'Be'!B163</f>
        <v>0</v>
      </c>
      <c r="D107" s="78">
        <f>'Be'!C163</f>
        <v>0</v>
      </c>
      <c r="E107" s="79">
        <f>'Be'!D163</f>
        <v>0</v>
      </c>
      <c r="F107" s="80">
        <f>'Be'!E163</f>
        <v>0</v>
      </c>
      <c r="G107" s="79">
        <f>'Be'!F163</f>
        <v>0</v>
      </c>
      <c r="H107" s="80">
        <f>'Be'!G163</f>
        <v>0</v>
      </c>
      <c r="I107" s="79">
        <f>'Be'!H163</f>
        <v>0</v>
      </c>
      <c r="J107" s="81">
        <f>'Be'!I163</f>
        <v>0</v>
      </c>
      <c r="K107" s="79">
        <f>'Be'!J163</f>
        <v>0</v>
      </c>
      <c r="L107" s="82">
        <f>'Be'!K163</f>
        <v>0</v>
      </c>
      <c r="M107" s="79">
        <f>'Be'!L163</f>
        <v>0</v>
      </c>
      <c r="N107" s="83">
        <f>'Be'!M163</f>
        <v>0</v>
      </c>
      <c r="O107" s="84"/>
      <c r="P107" s="85">
        <f>'Be'!A157</f>
        <v>0</v>
      </c>
    </row>
    <row r="108" spans="1:16" ht="15">
      <c r="A108" s="75" t="s">
        <v>119</v>
      </c>
      <c r="B108" s="76">
        <f>'Be'!A164</f>
        <v>0</v>
      </c>
      <c r="C108" s="77">
        <f>'Be'!B164</f>
        <v>0</v>
      </c>
      <c r="D108" s="78">
        <f>'Be'!C164</f>
        <v>0</v>
      </c>
      <c r="E108" s="79">
        <f>'Be'!D164</f>
        <v>0</v>
      </c>
      <c r="F108" s="80">
        <f>'Be'!E164</f>
        <v>0</v>
      </c>
      <c r="G108" s="79">
        <f>'Be'!F164</f>
        <v>0</v>
      </c>
      <c r="H108" s="80">
        <f>'Be'!G164</f>
        <v>0</v>
      </c>
      <c r="I108" s="79">
        <f>'Be'!H164</f>
        <v>0</v>
      </c>
      <c r="J108" s="81">
        <f>'Be'!I164</f>
        <v>0</v>
      </c>
      <c r="K108" s="79">
        <f>'Be'!J164</f>
        <v>0</v>
      </c>
      <c r="L108" s="82">
        <f>'Be'!K164</f>
        <v>0</v>
      </c>
      <c r="M108" s="79">
        <f>'Be'!L164</f>
        <v>0</v>
      </c>
      <c r="N108" s="83">
        <f>'Be'!M164</f>
        <v>0</v>
      </c>
      <c r="O108" s="84"/>
      <c r="P108" s="85">
        <f>'Be'!A157</f>
        <v>0</v>
      </c>
    </row>
    <row r="109" spans="1:16" ht="15">
      <c r="A109" s="86" t="s">
        <v>120</v>
      </c>
      <c r="B109" s="76">
        <f>'Be'!A169</f>
        <v>0</v>
      </c>
      <c r="C109" s="77">
        <f>'Be'!B169</f>
        <v>0</v>
      </c>
      <c r="D109" s="78">
        <f>'Be'!C169</f>
        <v>0</v>
      </c>
      <c r="E109" s="79">
        <f>'Be'!D169</f>
        <v>0</v>
      </c>
      <c r="F109" s="80">
        <f>'Be'!E169</f>
        <v>0</v>
      </c>
      <c r="G109" s="79">
        <f>'Be'!F169</f>
        <v>0</v>
      </c>
      <c r="H109" s="80">
        <f>'Be'!G169</f>
        <v>0</v>
      </c>
      <c r="I109" s="79">
        <f>'Be'!H169</f>
        <v>0</v>
      </c>
      <c r="J109" s="81">
        <f>'Be'!I169</f>
        <v>0</v>
      </c>
      <c r="K109" s="79">
        <f>'Be'!J169</f>
        <v>0</v>
      </c>
      <c r="L109" s="82">
        <f>'Be'!K169</f>
        <v>0</v>
      </c>
      <c r="M109" s="79">
        <f>'Be'!L169</f>
        <v>0</v>
      </c>
      <c r="N109" s="83">
        <f>'Be'!M169</f>
        <v>0</v>
      </c>
      <c r="O109" s="84"/>
      <c r="P109" s="85">
        <f>'Be'!A167</f>
        <v>0</v>
      </c>
    </row>
    <row r="110" spans="1:16" ht="15">
      <c r="A110" s="75" t="s">
        <v>121</v>
      </c>
      <c r="B110" s="76">
        <f>'Be'!A170</f>
        <v>0</v>
      </c>
      <c r="C110" s="77">
        <f>'Be'!B170</f>
        <v>0</v>
      </c>
      <c r="D110" s="78">
        <f>'Be'!C170</f>
        <v>0</v>
      </c>
      <c r="E110" s="79">
        <f>'Be'!D170</f>
        <v>0</v>
      </c>
      <c r="F110" s="80">
        <f>'Be'!E170</f>
        <v>0</v>
      </c>
      <c r="G110" s="79">
        <f>'Be'!F170</f>
        <v>0</v>
      </c>
      <c r="H110" s="80">
        <f>'Be'!G170</f>
        <v>0</v>
      </c>
      <c r="I110" s="79">
        <f>'Be'!H170</f>
        <v>0</v>
      </c>
      <c r="J110" s="81">
        <f>'Be'!I170</f>
        <v>0</v>
      </c>
      <c r="K110" s="79">
        <f>'Be'!J170</f>
        <v>0</v>
      </c>
      <c r="L110" s="82">
        <f>'Be'!K170</f>
        <v>0</v>
      </c>
      <c r="M110" s="79">
        <f>'Be'!L170</f>
        <v>0</v>
      </c>
      <c r="N110" s="83">
        <f>'Be'!M170</f>
        <v>0</v>
      </c>
      <c r="O110" s="84"/>
      <c r="P110" s="85">
        <f>'Be'!A167</f>
        <v>0</v>
      </c>
    </row>
    <row r="111" spans="1:16" ht="15">
      <c r="A111" s="86" t="s">
        <v>122</v>
      </c>
      <c r="B111" s="76">
        <f>'Be'!A171</f>
        <v>0</v>
      </c>
      <c r="C111" s="77">
        <f>'Be'!B171</f>
        <v>0</v>
      </c>
      <c r="D111" s="78">
        <f>'Be'!C171</f>
        <v>0</v>
      </c>
      <c r="E111" s="79">
        <f>'Be'!D171</f>
        <v>0</v>
      </c>
      <c r="F111" s="80">
        <f>'Be'!E171</f>
        <v>0</v>
      </c>
      <c r="G111" s="79">
        <f>'Be'!F171</f>
        <v>0</v>
      </c>
      <c r="H111" s="80">
        <f>'Be'!G171</f>
        <v>0</v>
      </c>
      <c r="I111" s="79">
        <f>'Be'!H171</f>
        <v>0</v>
      </c>
      <c r="J111" s="81">
        <f>'Be'!I171</f>
        <v>0</v>
      </c>
      <c r="K111" s="79">
        <f>'Be'!J171</f>
        <v>0</v>
      </c>
      <c r="L111" s="82">
        <f>'Be'!K171</f>
        <v>0</v>
      </c>
      <c r="M111" s="79">
        <f>'Be'!L171</f>
        <v>0</v>
      </c>
      <c r="N111" s="83">
        <f>'Be'!M171</f>
        <v>0</v>
      </c>
      <c r="O111" s="84"/>
      <c r="P111" s="85">
        <f>'Be'!A167</f>
        <v>0</v>
      </c>
    </row>
    <row r="112" spans="1:16" ht="15">
      <c r="A112" s="75" t="s">
        <v>123</v>
      </c>
      <c r="B112" s="76">
        <f>'Be'!A172</f>
        <v>0</v>
      </c>
      <c r="C112" s="77">
        <f>'Be'!B172</f>
        <v>0</v>
      </c>
      <c r="D112" s="78">
        <f>'Be'!C172</f>
        <v>0</v>
      </c>
      <c r="E112" s="79">
        <f>'Be'!D172</f>
        <v>0</v>
      </c>
      <c r="F112" s="80">
        <f>'Be'!E172</f>
        <v>0</v>
      </c>
      <c r="G112" s="79">
        <f>'Be'!F172</f>
        <v>0</v>
      </c>
      <c r="H112" s="80">
        <f>'Be'!G172</f>
        <v>0</v>
      </c>
      <c r="I112" s="79">
        <f>'Be'!H172</f>
        <v>0</v>
      </c>
      <c r="J112" s="81">
        <f>'Be'!I172</f>
        <v>0</v>
      </c>
      <c r="K112" s="79">
        <f>'Be'!J172</f>
        <v>0</v>
      </c>
      <c r="L112" s="82">
        <f>'Be'!K172</f>
        <v>0</v>
      </c>
      <c r="M112" s="79">
        <f>'Be'!L172</f>
        <v>0</v>
      </c>
      <c r="N112" s="83">
        <f>'Be'!M172</f>
        <v>0</v>
      </c>
      <c r="O112" s="84"/>
      <c r="P112" s="85">
        <f>'Be'!A167</f>
        <v>0</v>
      </c>
    </row>
    <row r="113" spans="1:16" ht="15">
      <c r="A113" s="86" t="s">
        <v>124</v>
      </c>
      <c r="B113" s="76">
        <f>'Be'!A173</f>
        <v>0</v>
      </c>
      <c r="C113" s="77">
        <f>'Be'!B173</f>
        <v>0</v>
      </c>
      <c r="D113" s="78">
        <f>'Be'!C173</f>
        <v>0</v>
      </c>
      <c r="E113" s="79">
        <f>'Be'!D173</f>
        <v>0</v>
      </c>
      <c r="F113" s="80">
        <f>'Be'!E173</f>
        <v>0</v>
      </c>
      <c r="G113" s="79">
        <f>'Be'!F173</f>
        <v>0</v>
      </c>
      <c r="H113" s="80">
        <f>'Be'!G173</f>
        <v>0</v>
      </c>
      <c r="I113" s="79">
        <f>'Be'!H173</f>
        <v>0</v>
      </c>
      <c r="J113" s="81">
        <f>'Be'!I173</f>
        <v>0</v>
      </c>
      <c r="K113" s="79">
        <f>'Be'!J173</f>
        <v>0</v>
      </c>
      <c r="L113" s="82">
        <f>'Be'!K173</f>
        <v>0</v>
      </c>
      <c r="M113" s="79">
        <f>'Be'!L173</f>
        <v>0</v>
      </c>
      <c r="N113" s="83">
        <f>'Be'!M173</f>
        <v>0</v>
      </c>
      <c r="O113" s="84"/>
      <c r="P113" s="85">
        <f>'Be'!A167</f>
        <v>0</v>
      </c>
    </row>
    <row r="114" spans="1:16" ht="15">
      <c r="A114" s="75" t="s">
        <v>125</v>
      </c>
      <c r="B114" s="76">
        <f>'Be'!A174</f>
        <v>0</v>
      </c>
      <c r="C114" s="77">
        <f>'Be'!B174</f>
        <v>0</v>
      </c>
      <c r="D114" s="78">
        <f>'Be'!C174</f>
        <v>0</v>
      </c>
      <c r="E114" s="79">
        <f>'Be'!D174</f>
        <v>0</v>
      </c>
      <c r="F114" s="80">
        <f>'Be'!E174</f>
        <v>0</v>
      </c>
      <c r="G114" s="79">
        <f>'Be'!F174</f>
        <v>0</v>
      </c>
      <c r="H114" s="80">
        <f>'Be'!G174</f>
        <v>0</v>
      </c>
      <c r="I114" s="79">
        <f>'Be'!H174</f>
        <v>0</v>
      </c>
      <c r="J114" s="81">
        <f>'Be'!I174</f>
        <v>0</v>
      </c>
      <c r="K114" s="79">
        <f>'Be'!J174</f>
        <v>0</v>
      </c>
      <c r="L114" s="82">
        <f>'Be'!K174</f>
        <v>0</v>
      </c>
      <c r="M114" s="79">
        <f>'Be'!L174</f>
        <v>0</v>
      </c>
      <c r="N114" s="83">
        <f>'Be'!M174</f>
        <v>0</v>
      </c>
      <c r="O114" s="84"/>
      <c r="P114" s="85">
        <f>'Be'!A167</f>
        <v>0</v>
      </c>
    </row>
    <row r="115" spans="1:16" ht="15">
      <c r="A115" s="86" t="s">
        <v>126</v>
      </c>
      <c r="B115" s="76">
        <f>'Be'!A179</f>
        <v>0</v>
      </c>
      <c r="C115" s="77">
        <f>'Be'!B179</f>
        <v>0</v>
      </c>
      <c r="D115" s="78">
        <f>'Be'!C179</f>
        <v>0</v>
      </c>
      <c r="E115" s="79">
        <f>'Be'!D179</f>
        <v>0</v>
      </c>
      <c r="F115" s="80">
        <f>'Be'!E179</f>
        <v>0</v>
      </c>
      <c r="G115" s="79">
        <f>'Be'!F179</f>
        <v>0</v>
      </c>
      <c r="H115" s="80">
        <f>'Be'!G179</f>
        <v>0</v>
      </c>
      <c r="I115" s="79">
        <f>'Be'!H179</f>
        <v>0</v>
      </c>
      <c r="J115" s="81">
        <f>'Be'!I179</f>
        <v>0</v>
      </c>
      <c r="K115" s="79">
        <f>'Be'!J179</f>
        <v>0</v>
      </c>
      <c r="L115" s="82">
        <f>'Be'!K179</f>
        <v>0</v>
      </c>
      <c r="M115" s="79">
        <f>'Be'!L179</f>
        <v>0</v>
      </c>
      <c r="N115" s="83">
        <f>'Be'!M179</f>
        <v>0</v>
      </c>
      <c r="O115" s="84"/>
      <c r="P115" s="85">
        <f>'Be'!A177</f>
        <v>0</v>
      </c>
    </row>
    <row r="116" spans="1:16" ht="15">
      <c r="A116" s="75" t="s">
        <v>127</v>
      </c>
      <c r="B116" s="76">
        <f>'Be'!A180</f>
        <v>0</v>
      </c>
      <c r="C116" s="77">
        <f>'Be'!B180</f>
        <v>0</v>
      </c>
      <c r="D116" s="78">
        <f>'Be'!C180</f>
        <v>0</v>
      </c>
      <c r="E116" s="79">
        <f>'Be'!D180</f>
        <v>0</v>
      </c>
      <c r="F116" s="80">
        <f>'Be'!E180</f>
        <v>0</v>
      </c>
      <c r="G116" s="79">
        <f>'Be'!F180</f>
        <v>0</v>
      </c>
      <c r="H116" s="80">
        <f>'Be'!G180</f>
        <v>0</v>
      </c>
      <c r="I116" s="79">
        <f>'Be'!H180</f>
        <v>0</v>
      </c>
      <c r="J116" s="81">
        <f>'Be'!I180</f>
        <v>0</v>
      </c>
      <c r="K116" s="79">
        <f>'Be'!J180</f>
        <v>0</v>
      </c>
      <c r="L116" s="82">
        <f>'Be'!K180</f>
        <v>0</v>
      </c>
      <c r="M116" s="79">
        <f>'Be'!L180</f>
        <v>0</v>
      </c>
      <c r="N116" s="83">
        <f>'Be'!M180</f>
        <v>0</v>
      </c>
      <c r="O116" s="84"/>
      <c r="P116" s="85">
        <f>'Be'!A177</f>
        <v>0</v>
      </c>
    </row>
    <row r="117" spans="1:16" ht="15">
      <c r="A117" s="86" t="s">
        <v>128</v>
      </c>
      <c r="B117" s="76">
        <f>'Be'!A181</f>
        <v>0</v>
      </c>
      <c r="C117" s="77">
        <f>'Be'!B181</f>
        <v>0</v>
      </c>
      <c r="D117" s="78">
        <f>'Be'!C181</f>
        <v>0</v>
      </c>
      <c r="E117" s="79">
        <f>'Be'!D181</f>
        <v>0</v>
      </c>
      <c r="F117" s="80">
        <f>'Be'!E181</f>
        <v>0</v>
      </c>
      <c r="G117" s="79">
        <f>'Be'!F181</f>
        <v>0</v>
      </c>
      <c r="H117" s="80">
        <f>'Be'!G181</f>
        <v>0</v>
      </c>
      <c r="I117" s="79">
        <f>'Be'!H181</f>
        <v>0</v>
      </c>
      <c r="J117" s="81">
        <f>'Be'!I181</f>
        <v>0</v>
      </c>
      <c r="K117" s="79">
        <f>'Be'!J181</f>
        <v>0</v>
      </c>
      <c r="L117" s="82">
        <f>'Be'!K181</f>
        <v>0</v>
      </c>
      <c r="M117" s="79">
        <f>'Be'!L181</f>
        <v>0</v>
      </c>
      <c r="N117" s="83">
        <f>'Be'!M181</f>
        <v>0</v>
      </c>
      <c r="O117" s="84"/>
      <c r="P117" s="85">
        <f>'Be'!A177</f>
        <v>0</v>
      </c>
    </row>
    <row r="118" spans="1:16" ht="15">
      <c r="A118" s="75" t="s">
        <v>129</v>
      </c>
      <c r="B118" s="76">
        <f>'Be'!A182</f>
        <v>0</v>
      </c>
      <c r="C118" s="77">
        <f>'Be'!B182</f>
        <v>0</v>
      </c>
      <c r="D118" s="78">
        <f>'Be'!C182</f>
        <v>0</v>
      </c>
      <c r="E118" s="79">
        <f>'Be'!D182</f>
        <v>0</v>
      </c>
      <c r="F118" s="80">
        <f>'Be'!E182</f>
        <v>0</v>
      </c>
      <c r="G118" s="79">
        <f>'Be'!F182</f>
        <v>0</v>
      </c>
      <c r="H118" s="80">
        <f>'Be'!G182</f>
        <v>0</v>
      </c>
      <c r="I118" s="79">
        <f>'Be'!H182</f>
        <v>0</v>
      </c>
      <c r="J118" s="81">
        <f>'Be'!I182</f>
        <v>0</v>
      </c>
      <c r="K118" s="79">
        <f>'Be'!J182</f>
        <v>0</v>
      </c>
      <c r="L118" s="82">
        <f>'Be'!K182</f>
        <v>0</v>
      </c>
      <c r="M118" s="79">
        <f>'Be'!L182</f>
        <v>0</v>
      </c>
      <c r="N118" s="83">
        <f>'Be'!M182</f>
        <v>0</v>
      </c>
      <c r="O118" s="84"/>
      <c r="P118" s="85">
        <f>'Be'!A177</f>
        <v>0</v>
      </c>
    </row>
    <row r="119" spans="1:16" ht="15">
      <c r="A119" s="86" t="s">
        <v>130</v>
      </c>
      <c r="B119" s="76">
        <f>'Be'!A183</f>
        <v>0</v>
      </c>
      <c r="C119" s="77">
        <f>'Be'!B183</f>
        <v>0</v>
      </c>
      <c r="D119" s="78">
        <f>'Be'!C183</f>
        <v>0</v>
      </c>
      <c r="E119" s="79">
        <f>'Be'!D183</f>
        <v>0</v>
      </c>
      <c r="F119" s="80">
        <f>'Be'!E183</f>
        <v>0</v>
      </c>
      <c r="G119" s="79">
        <f>'Be'!F183</f>
        <v>0</v>
      </c>
      <c r="H119" s="80">
        <f>'Be'!G183</f>
        <v>0</v>
      </c>
      <c r="I119" s="79">
        <f>'Be'!H183</f>
        <v>0</v>
      </c>
      <c r="J119" s="81">
        <f>'Be'!I183</f>
        <v>0</v>
      </c>
      <c r="K119" s="79">
        <f>'Be'!J183</f>
        <v>0</v>
      </c>
      <c r="L119" s="82">
        <f>'Be'!K183</f>
        <v>0</v>
      </c>
      <c r="M119" s="79">
        <f>'Be'!L183</f>
        <v>0</v>
      </c>
      <c r="N119" s="83">
        <f>'Be'!M183</f>
        <v>0</v>
      </c>
      <c r="O119" s="84"/>
      <c r="P119" s="85">
        <f>'Be'!A177</f>
        <v>0</v>
      </c>
    </row>
    <row r="120" spans="1:16" ht="15">
      <c r="A120" s="75" t="s">
        <v>131</v>
      </c>
      <c r="B120" s="76">
        <f>'Be'!A184</f>
        <v>0</v>
      </c>
      <c r="C120" s="77">
        <f>'Be'!B184</f>
        <v>0</v>
      </c>
      <c r="D120" s="78">
        <f>'Be'!C184</f>
        <v>0</v>
      </c>
      <c r="E120" s="79">
        <f>'Be'!D184</f>
        <v>0</v>
      </c>
      <c r="F120" s="80">
        <f>'Be'!E184</f>
        <v>0</v>
      </c>
      <c r="G120" s="79">
        <f>'Be'!F184</f>
        <v>0</v>
      </c>
      <c r="H120" s="80">
        <f>'Be'!G184</f>
        <v>0</v>
      </c>
      <c r="I120" s="79">
        <f>'Be'!H184</f>
        <v>0</v>
      </c>
      <c r="J120" s="81">
        <f>'Be'!I184</f>
        <v>0</v>
      </c>
      <c r="K120" s="79">
        <f>'Be'!J184</f>
        <v>0</v>
      </c>
      <c r="L120" s="82">
        <f>'Be'!K184</f>
        <v>0</v>
      </c>
      <c r="M120" s="79">
        <f>'Be'!L184</f>
        <v>0</v>
      </c>
      <c r="N120" s="83">
        <f>'Be'!M184</f>
        <v>0</v>
      </c>
      <c r="O120" s="84"/>
      <c r="P120" s="85">
        <f>'Be'!A177</f>
        <v>0</v>
      </c>
    </row>
    <row r="121" spans="1:16" ht="15">
      <c r="A121" s="86" t="s">
        <v>132</v>
      </c>
      <c r="B121" s="76">
        <f>'Be'!A189</f>
        <v>0</v>
      </c>
      <c r="C121" s="77">
        <f>'Be'!B189</f>
        <v>0</v>
      </c>
      <c r="D121" s="78">
        <f>'Be'!C189</f>
        <v>0</v>
      </c>
      <c r="E121" s="79">
        <f>'Be'!D189</f>
        <v>0</v>
      </c>
      <c r="F121" s="80">
        <f>'Be'!E189</f>
        <v>0</v>
      </c>
      <c r="G121" s="79">
        <f>'Be'!F189</f>
        <v>0</v>
      </c>
      <c r="H121" s="80">
        <f>'Be'!G189</f>
        <v>0</v>
      </c>
      <c r="I121" s="79">
        <f>'Be'!H189</f>
        <v>0</v>
      </c>
      <c r="J121" s="81">
        <f>'Be'!I189</f>
        <v>0</v>
      </c>
      <c r="K121" s="79">
        <f>'Be'!J189</f>
        <v>0</v>
      </c>
      <c r="L121" s="82">
        <f>'Be'!K189</f>
        <v>0</v>
      </c>
      <c r="M121" s="79">
        <f>'Be'!L189</f>
        <v>0</v>
      </c>
      <c r="N121" s="83">
        <f>'Be'!M189</f>
        <v>0</v>
      </c>
      <c r="O121" s="84"/>
      <c r="P121" s="85">
        <f>'Be'!A187</f>
        <v>0</v>
      </c>
    </row>
    <row r="122" spans="1:16" ht="15">
      <c r="A122" s="75" t="s">
        <v>133</v>
      </c>
      <c r="B122" s="76">
        <f>'Be'!A190</f>
        <v>0</v>
      </c>
      <c r="C122" s="77">
        <f>'Be'!B190</f>
        <v>0</v>
      </c>
      <c r="D122" s="78">
        <f>'Be'!C190</f>
        <v>0</v>
      </c>
      <c r="E122" s="79">
        <f>'Be'!D190</f>
        <v>0</v>
      </c>
      <c r="F122" s="80">
        <f>'Be'!E190</f>
        <v>0</v>
      </c>
      <c r="G122" s="79">
        <f>'Be'!F190</f>
        <v>0</v>
      </c>
      <c r="H122" s="80">
        <f>'Be'!G190</f>
        <v>0</v>
      </c>
      <c r="I122" s="79">
        <f>'Be'!H190</f>
        <v>0</v>
      </c>
      <c r="J122" s="81">
        <f>'Be'!I190</f>
        <v>0</v>
      </c>
      <c r="K122" s="79">
        <f>'Be'!J190</f>
        <v>0</v>
      </c>
      <c r="L122" s="82">
        <f>'Be'!K190</f>
        <v>0</v>
      </c>
      <c r="M122" s="79">
        <f>'Be'!L190</f>
        <v>0</v>
      </c>
      <c r="N122" s="83">
        <f>'Be'!M190</f>
        <v>0</v>
      </c>
      <c r="O122" s="84"/>
      <c r="P122" s="85">
        <f>'Be'!A187</f>
        <v>0</v>
      </c>
    </row>
    <row r="123" spans="1:16" ht="15">
      <c r="A123" s="86" t="s">
        <v>134</v>
      </c>
      <c r="B123" s="76">
        <f>'Be'!A191</f>
        <v>0</v>
      </c>
      <c r="C123" s="77">
        <f>'Be'!B191</f>
        <v>0</v>
      </c>
      <c r="D123" s="78">
        <f>'Be'!C191</f>
        <v>0</v>
      </c>
      <c r="E123" s="79">
        <f>'Be'!D191</f>
        <v>0</v>
      </c>
      <c r="F123" s="80">
        <f>'Be'!E191</f>
        <v>0</v>
      </c>
      <c r="G123" s="79">
        <f>'Be'!F191</f>
        <v>0</v>
      </c>
      <c r="H123" s="80">
        <f>'Be'!G191</f>
        <v>0</v>
      </c>
      <c r="I123" s="79">
        <f>'Be'!H191</f>
        <v>0</v>
      </c>
      <c r="J123" s="81">
        <f>'Be'!I191</f>
        <v>0</v>
      </c>
      <c r="K123" s="79">
        <f>'Be'!J191</f>
        <v>0</v>
      </c>
      <c r="L123" s="82">
        <f>'Be'!K191</f>
        <v>0</v>
      </c>
      <c r="M123" s="79">
        <f>'Be'!L191</f>
        <v>0</v>
      </c>
      <c r="N123" s="83">
        <f>'Be'!M191</f>
        <v>0</v>
      </c>
      <c r="O123" s="84"/>
      <c r="P123" s="85">
        <f>'Be'!A187</f>
        <v>0</v>
      </c>
    </row>
    <row r="124" spans="1:16" ht="15">
      <c r="A124" s="75" t="s">
        <v>135</v>
      </c>
      <c r="B124" s="76">
        <f>'Be'!A192</f>
        <v>0</v>
      </c>
      <c r="C124" s="77">
        <f>'Be'!B192</f>
        <v>0</v>
      </c>
      <c r="D124" s="78">
        <f>'Be'!C192</f>
        <v>0</v>
      </c>
      <c r="E124" s="79">
        <f>'Be'!D192</f>
        <v>0</v>
      </c>
      <c r="F124" s="80">
        <f>'Be'!E192</f>
        <v>0</v>
      </c>
      <c r="G124" s="79">
        <f>'Be'!F192</f>
        <v>0</v>
      </c>
      <c r="H124" s="80">
        <f>'Be'!G192</f>
        <v>0</v>
      </c>
      <c r="I124" s="79">
        <f>'Be'!H192</f>
        <v>0</v>
      </c>
      <c r="J124" s="81">
        <f>'Be'!I192</f>
        <v>0</v>
      </c>
      <c r="K124" s="79">
        <f>'Be'!J192</f>
        <v>0</v>
      </c>
      <c r="L124" s="82">
        <f>'Be'!K192</f>
        <v>0</v>
      </c>
      <c r="M124" s="79">
        <f>'Be'!L192</f>
        <v>0</v>
      </c>
      <c r="N124" s="83">
        <f>'Be'!M192</f>
        <v>0</v>
      </c>
      <c r="O124" s="84"/>
      <c r="P124" s="85">
        <f>'Be'!A187</f>
        <v>0</v>
      </c>
    </row>
    <row r="125" spans="1:16" ht="15">
      <c r="A125" s="86" t="s">
        <v>136</v>
      </c>
      <c r="B125" s="76">
        <f>'Be'!A193</f>
        <v>0</v>
      </c>
      <c r="C125" s="77">
        <f>'Be'!B193</f>
        <v>0</v>
      </c>
      <c r="D125" s="78">
        <f>'Be'!C193</f>
        <v>0</v>
      </c>
      <c r="E125" s="79">
        <f>'Be'!D193</f>
        <v>0</v>
      </c>
      <c r="F125" s="80">
        <f>'Be'!E193</f>
        <v>0</v>
      </c>
      <c r="G125" s="79">
        <f>'Be'!F193</f>
        <v>0</v>
      </c>
      <c r="H125" s="80">
        <f>'Be'!G193</f>
        <v>0</v>
      </c>
      <c r="I125" s="79">
        <f>'Be'!H193</f>
        <v>0</v>
      </c>
      <c r="J125" s="81">
        <f>'Be'!I193</f>
        <v>0</v>
      </c>
      <c r="K125" s="79">
        <f>'Be'!J193</f>
        <v>0</v>
      </c>
      <c r="L125" s="82">
        <f>'Be'!K193</f>
        <v>0</v>
      </c>
      <c r="M125" s="79">
        <f>'Be'!L193</f>
        <v>0</v>
      </c>
      <c r="N125" s="83">
        <f>'Be'!M193</f>
        <v>0</v>
      </c>
      <c r="O125" s="84"/>
      <c r="P125" s="85">
        <f>'Be'!A187</f>
        <v>0</v>
      </c>
    </row>
    <row r="126" spans="1:16" ht="15">
      <c r="A126" s="75" t="s">
        <v>137</v>
      </c>
      <c r="B126" s="76">
        <f>'Be'!A194</f>
        <v>0</v>
      </c>
      <c r="C126" s="77">
        <f>'Be'!B194</f>
        <v>0</v>
      </c>
      <c r="D126" s="78">
        <f>'Be'!C194</f>
        <v>0</v>
      </c>
      <c r="E126" s="79">
        <f>'Be'!D194</f>
        <v>0</v>
      </c>
      <c r="F126" s="80">
        <f>'Be'!E194</f>
        <v>0</v>
      </c>
      <c r="G126" s="79">
        <f>'Be'!F194</f>
        <v>0</v>
      </c>
      <c r="H126" s="80">
        <f>'Be'!G194</f>
        <v>0</v>
      </c>
      <c r="I126" s="79">
        <f>'Be'!H194</f>
        <v>0</v>
      </c>
      <c r="J126" s="81">
        <f>'Be'!I194</f>
        <v>0</v>
      </c>
      <c r="K126" s="79">
        <f>'Be'!J194</f>
        <v>0</v>
      </c>
      <c r="L126" s="82">
        <f>'Be'!K194</f>
        <v>0</v>
      </c>
      <c r="M126" s="79">
        <f>'Be'!L194</f>
        <v>0</v>
      </c>
      <c r="N126" s="83">
        <f>'Be'!M194</f>
        <v>0</v>
      </c>
      <c r="O126" s="84"/>
      <c r="P126" s="85">
        <f>'Be'!A187</f>
        <v>0</v>
      </c>
    </row>
    <row r="127" spans="1:16" ht="15">
      <c r="A127" s="86" t="s">
        <v>138</v>
      </c>
      <c r="B127" s="76">
        <f>'Be'!A199</f>
        <v>0</v>
      </c>
      <c r="C127" s="77">
        <f>'Be'!B199</f>
        <v>0</v>
      </c>
      <c r="D127" s="78">
        <f>'Be'!C199</f>
        <v>0</v>
      </c>
      <c r="E127" s="79">
        <f>'Be'!D199</f>
        <v>0</v>
      </c>
      <c r="F127" s="80">
        <f>'Be'!E199</f>
        <v>0</v>
      </c>
      <c r="G127" s="79">
        <f>'Be'!F199</f>
        <v>0</v>
      </c>
      <c r="H127" s="80">
        <f>'Be'!G199</f>
        <v>0</v>
      </c>
      <c r="I127" s="79">
        <f>'Be'!H199</f>
        <v>0</v>
      </c>
      <c r="J127" s="81">
        <f>'Be'!I199</f>
        <v>0</v>
      </c>
      <c r="K127" s="79">
        <f>'Be'!J199</f>
        <v>0</v>
      </c>
      <c r="L127" s="82">
        <f>'Be'!K199</f>
        <v>0</v>
      </c>
      <c r="M127" s="79">
        <f>'Be'!L199</f>
        <v>0</v>
      </c>
      <c r="N127" s="83">
        <f>'Be'!M199</f>
        <v>0</v>
      </c>
      <c r="O127" s="84"/>
      <c r="P127" s="85">
        <f>'Be'!A197</f>
        <v>0</v>
      </c>
    </row>
    <row r="128" spans="1:16" ht="15">
      <c r="A128" s="75" t="s">
        <v>139</v>
      </c>
      <c r="B128" s="76">
        <f>'Be'!A200</f>
        <v>0</v>
      </c>
      <c r="C128" s="77">
        <f>'Be'!B200</f>
        <v>0</v>
      </c>
      <c r="D128" s="78">
        <f>'Be'!C200</f>
        <v>0</v>
      </c>
      <c r="E128" s="79">
        <f>'Be'!D200</f>
        <v>0</v>
      </c>
      <c r="F128" s="80">
        <f>'Be'!E200</f>
        <v>0</v>
      </c>
      <c r="G128" s="79">
        <f>'Be'!F200</f>
        <v>0</v>
      </c>
      <c r="H128" s="80">
        <f>'Be'!G200</f>
        <v>0</v>
      </c>
      <c r="I128" s="79">
        <f>'Be'!H200</f>
        <v>0</v>
      </c>
      <c r="J128" s="81">
        <f>'Be'!I200</f>
        <v>0</v>
      </c>
      <c r="K128" s="79">
        <f>'Be'!J200</f>
        <v>0</v>
      </c>
      <c r="L128" s="82">
        <f>'Be'!K200</f>
        <v>0</v>
      </c>
      <c r="M128" s="79">
        <f>'Be'!L200</f>
        <v>0</v>
      </c>
      <c r="N128" s="83">
        <f>'Be'!M200</f>
        <v>0</v>
      </c>
      <c r="O128" s="84"/>
      <c r="P128" s="85">
        <f>'Be'!A197</f>
        <v>0</v>
      </c>
    </row>
    <row r="129" spans="1:16" ht="15">
      <c r="A129" s="86" t="s">
        <v>140</v>
      </c>
      <c r="B129" s="76">
        <f>'Be'!A201</f>
        <v>0</v>
      </c>
      <c r="C129" s="77">
        <f>'Be'!B201</f>
        <v>0</v>
      </c>
      <c r="D129" s="78">
        <f>'Be'!C201</f>
        <v>0</v>
      </c>
      <c r="E129" s="79">
        <f>'Be'!D201</f>
        <v>0</v>
      </c>
      <c r="F129" s="80">
        <f>'Be'!E201</f>
        <v>0</v>
      </c>
      <c r="G129" s="79">
        <f>'Be'!F201</f>
        <v>0</v>
      </c>
      <c r="H129" s="80">
        <f>'Be'!G201</f>
        <v>0</v>
      </c>
      <c r="I129" s="79">
        <f>'Be'!H201</f>
        <v>0</v>
      </c>
      <c r="J129" s="81">
        <f>'Be'!I201</f>
        <v>0</v>
      </c>
      <c r="K129" s="79">
        <f>'Be'!J201</f>
        <v>0</v>
      </c>
      <c r="L129" s="82">
        <f>'Be'!K201</f>
        <v>0</v>
      </c>
      <c r="M129" s="79">
        <f>'Be'!L201</f>
        <v>0</v>
      </c>
      <c r="N129" s="83">
        <f>'Be'!M201</f>
        <v>0</v>
      </c>
      <c r="O129" s="84"/>
      <c r="P129" s="85">
        <f>'Be'!A197</f>
        <v>0</v>
      </c>
    </row>
    <row r="130" spans="1:16" ht="15">
      <c r="A130" s="75" t="s">
        <v>141</v>
      </c>
      <c r="B130" s="76">
        <f>'Be'!A202</f>
        <v>0</v>
      </c>
      <c r="C130" s="77">
        <f>'Be'!B202</f>
        <v>0</v>
      </c>
      <c r="D130" s="78">
        <f>'Be'!C202</f>
        <v>0</v>
      </c>
      <c r="E130" s="79">
        <f>'Be'!D202</f>
        <v>0</v>
      </c>
      <c r="F130" s="80">
        <f>'Be'!E202</f>
        <v>0</v>
      </c>
      <c r="G130" s="79">
        <f>'Be'!F202</f>
        <v>0</v>
      </c>
      <c r="H130" s="80">
        <f>'Be'!G202</f>
        <v>0</v>
      </c>
      <c r="I130" s="79">
        <f>'Be'!H202</f>
        <v>0</v>
      </c>
      <c r="J130" s="81">
        <f>'Be'!I202</f>
        <v>0</v>
      </c>
      <c r="K130" s="79">
        <f>'Be'!J202</f>
        <v>0</v>
      </c>
      <c r="L130" s="82">
        <f>'Be'!K202</f>
        <v>0</v>
      </c>
      <c r="M130" s="79">
        <f>'Be'!L202</f>
        <v>0</v>
      </c>
      <c r="N130" s="83">
        <f>'Be'!M202</f>
        <v>0</v>
      </c>
      <c r="O130" s="84"/>
      <c r="P130" s="85">
        <f>'Be'!A197</f>
        <v>0</v>
      </c>
    </row>
    <row r="131" spans="1:16" ht="15">
      <c r="A131" s="86" t="s">
        <v>142</v>
      </c>
      <c r="B131" s="76">
        <f>'Be'!A203</f>
        <v>0</v>
      </c>
      <c r="C131" s="77">
        <f>'Be'!B203</f>
        <v>0</v>
      </c>
      <c r="D131" s="78">
        <f>'Be'!C203</f>
        <v>0</v>
      </c>
      <c r="E131" s="79">
        <f>'Be'!D203</f>
        <v>0</v>
      </c>
      <c r="F131" s="80">
        <f>'Be'!E203</f>
        <v>0</v>
      </c>
      <c r="G131" s="79">
        <f>'Be'!F203</f>
        <v>0</v>
      </c>
      <c r="H131" s="80">
        <f>'Be'!G203</f>
        <v>0</v>
      </c>
      <c r="I131" s="79">
        <f>'Be'!H203</f>
        <v>0</v>
      </c>
      <c r="J131" s="81">
        <f>'Be'!I203</f>
        <v>0</v>
      </c>
      <c r="K131" s="79">
        <f>'Be'!J203</f>
        <v>0</v>
      </c>
      <c r="L131" s="82">
        <f>'Be'!K203</f>
        <v>0</v>
      </c>
      <c r="M131" s="79">
        <f>'Be'!L203</f>
        <v>0</v>
      </c>
      <c r="N131" s="83">
        <f>'Be'!M203</f>
        <v>0</v>
      </c>
      <c r="O131" s="84"/>
      <c r="P131" s="85">
        <f>'Be'!A197</f>
        <v>0</v>
      </c>
    </row>
    <row r="132" spans="1:16" ht="15">
      <c r="A132" s="75" t="s">
        <v>143</v>
      </c>
      <c r="B132" s="76">
        <f>'Be'!A204</f>
        <v>0</v>
      </c>
      <c r="C132" s="77">
        <f>'Be'!B204</f>
        <v>0</v>
      </c>
      <c r="D132" s="78">
        <f>'Be'!C204</f>
        <v>0</v>
      </c>
      <c r="E132" s="79">
        <f>'Be'!D204</f>
        <v>0</v>
      </c>
      <c r="F132" s="80">
        <f>'Be'!E204</f>
        <v>0</v>
      </c>
      <c r="G132" s="79">
        <f>'Be'!F204</f>
        <v>0</v>
      </c>
      <c r="H132" s="80">
        <f>'Be'!G204</f>
        <v>0</v>
      </c>
      <c r="I132" s="79">
        <f>'Be'!H204</f>
        <v>0</v>
      </c>
      <c r="J132" s="81">
        <f>'Be'!I204</f>
        <v>0</v>
      </c>
      <c r="K132" s="79">
        <f>'Be'!J204</f>
        <v>0</v>
      </c>
      <c r="L132" s="82">
        <f>'Be'!K204</f>
        <v>0</v>
      </c>
      <c r="M132" s="79">
        <f>'Be'!L204</f>
        <v>0</v>
      </c>
      <c r="N132" s="83">
        <f>'Be'!M204</f>
        <v>0</v>
      </c>
      <c r="O132" s="84"/>
      <c r="P132" s="85">
        <f>'Be'!A197</f>
        <v>0</v>
      </c>
    </row>
    <row r="133" spans="1:16" ht="15">
      <c r="A133" s="86" t="s">
        <v>144</v>
      </c>
      <c r="B133" s="76">
        <f>'Be'!A209</f>
        <v>0</v>
      </c>
      <c r="C133" s="77">
        <f>'Be'!B209</f>
        <v>0</v>
      </c>
      <c r="D133" s="78">
        <f>'Be'!C209</f>
        <v>0</v>
      </c>
      <c r="E133" s="79">
        <f>'Be'!D209</f>
        <v>0</v>
      </c>
      <c r="F133" s="80">
        <f>'Be'!E209</f>
        <v>0</v>
      </c>
      <c r="G133" s="79">
        <f>'Be'!F209</f>
        <v>0</v>
      </c>
      <c r="H133" s="80">
        <f>'Be'!G209</f>
        <v>0</v>
      </c>
      <c r="I133" s="79">
        <f>'Be'!H209</f>
        <v>0</v>
      </c>
      <c r="J133" s="81">
        <f>'Be'!I209</f>
        <v>0</v>
      </c>
      <c r="K133" s="79">
        <f>'Be'!J209</f>
        <v>0</v>
      </c>
      <c r="L133" s="82">
        <f>'Be'!K209</f>
        <v>0</v>
      </c>
      <c r="M133" s="79">
        <f>'Be'!L209</f>
        <v>0</v>
      </c>
      <c r="N133" s="83">
        <f>'Be'!M209</f>
        <v>0</v>
      </c>
      <c r="O133" s="84"/>
      <c r="P133" s="85">
        <f>'Be'!A207</f>
        <v>0</v>
      </c>
    </row>
    <row r="134" spans="1:16" ht="15">
      <c r="A134" s="75" t="s">
        <v>145</v>
      </c>
      <c r="B134" s="76">
        <f>'Be'!A210</f>
        <v>0</v>
      </c>
      <c r="C134" s="77">
        <f>'Be'!B210</f>
        <v>0</v>
      </c>
      <c r="D134" s="78">
        <f>'Be'!C210</f>
        <v>0</v>
      </c>
      <c r="E134" s="79">
        <f>'Be'!D210</f>
        <v>0</v>
      </c>
      <c r="F134" s="80">
        <f>'Be'!E210</f>
        <v>0</v>
      </c>
      <c r="G134" s="79">
        <f>'Be'!F210</f>
        <v>0</v>
      </c>
      <c r="H134" s="80">
        <f>'Be'!G210</f>
        <v>0</v>
      </c>
      <c r="I134" s="79">
        <f>'Be'!H210</f>
        <v>0</v>
      </c>
      <c r="J134" s="81">
        <f>'Be'!I210</f>
        <v>0</v>
      </c>
      <c r="K134" s="79">
        <f>'Be'!J210</f>
        <v>0</v>
      </c>
      <c r="L134" s="82">
        <f>'Be'!K210</f>
        <v>0</v>
      </c>
      <c r="M134" s="79">
        <f>'Be'!L210</f>
        <v>0</v>
      </c>
      <c r="N134" s="83">
        <f>'Be'!M210</f>
        <v>0</v>
      </c>
      <c r="O134" s="84"/>
      <c r="P134" s="85">
        <f>'Be'!A207</f>
        <v>0</v>
      </c>
    </row>
    <row r="135" spans="1:16" ht="15">
      <c r="A135" s="86" t="s">
        <v>146</v>
      </c>
      <c r="B135" s="76">
        <f>'Be'!A211</f>
        <v>0</v>
      </c>
      <c r="C135" s="77">
        <f>'Be'!B211</f>
        <v>0</v>
      </c>
      <c r="D135" s="78">
        <f>'Be'!C211</f>
        <v>0</v>
      </c>
      <c r="E135" s="79">
        <f>'Be'!D211</f>
        <v>0</v>
      </c>
      <c r="F135" s="80">
        <f>'Be'!E211</f>
        <v>0</v>
      </c>
      <c r="G135" s="79">
        <f>'Be'!F211</f>
        <v>0</v>
      </c>
      <c r="H135" s="80">
        <f>'Be'!G211</f>
        <v>0</v>
      </c>
      <c r="I135" s="79">
        <f>'Be'!H211</f>
        <v>0</v>
      </c>
      <c r="J135" s="81">
        <f>'Be'!I211</f>
        <v>0</v>
      </c>
      <c r="K135" s="79">
        <f>'Be'!J211</f>
        <v>0</v>
      </c>
      <c r="L135" s="82">
        <f>'Be'!K211</f>
        <v>0</v>
      </c>
      <c r="M135" s="79">
        <f>'Be'!L211</f>
        <v>0</v>
      </c>
      <c r="N135" s="83">
        <f>'Be'!M211</f>
        <v>0</v>
      </c>
      <c r="O135" s="84"/>
      <c r="P135" s="85">
        <f>'Be'!A207</f>
        <v>0</v>
      </c>
    </row>
    <row r="136" spans="1:16" ht="15">
      <c r="A136" s="75" t="s">
        <v>147</v>
      </c>
      <c r="B136" s="76">
        <f>'Be'!A212</f>
        <v>0</v>
      </c>
      <c r="C136" s="77">
        <f>'Be'!B212</f>
        <v>0</v>
      </c>
      <c r="D136" s="78">
        <f>'Be'!C212</f>
        <v>0</v>
      </c>
      <c r="E136" s="79">
        <f>'Be'!D212</f>
        <v>0</v>
      </c>
      <c r="F136" s="80">
        <f>'Be'!E212</f>
        <v>0</v>
      </c>
      <c r="G136" s="79">
        <f>'Be'!F212</f>
        <v>0</v>
      </c>
      <c r="H136" s="80">
        <f>'Be'!G212</f>
        <v>0</v>
      </c>
      <c r="I136" s="79">
        <f>'Be'!H212</f>
        <v>0</v>
      </c>
      <c r="J136" s="81">
        <f>'Be'!I212</f>
        <v>0</v>
      </c>
      <c r="K136" s="79">
        <f>'Be'!J212</f>
        <v>0</v>
      </c>
      <c r="L136" s="82">
        <f>'Be'!K212</f>
        <v>0</v>
      </c>
      <c r="M136" s="79">
        <f>'Be'!L212</f>
        <v>0</v>
      </c>
      <c r="N136" s="83">
        <f>'Be'!M212</f>
        <v>0</v>
      </c>
      <c r="O136" s="84"/>
      <c r="P136" s="85">
        <f>'Be'!A207</f>
        <v>0</v>
      </c>
    </row>
    <row r="137" spans="1:16" ht="15">
      <c r="A137" s="86" t="s">
        <v>148</v>
      </c>
      <c r="B137" s="76">
        <f>'Be'!A213</f>
        <v>0</v>
      </c>
      <c r="C137" s="77">
        <f>'Be'!B213</f>
        <v>0</v>
      </c>
      <c r="D137" s="78">
        <f>'Be'!C213</f>
        <v>0</v>
      </c>
      <c r="E137" s="79">
        <f>'Be'!D213</f>
        <v>0</v>
      </c>
      <c r="F137" s="80">
        <f>'Be'!E213</f>
        <v>0</v>
      </c>
      <c r="G137" s="79">
        <f>'Be'!F213</f>
        <v>0</v>
      </c>
      <c r="H137" s="80">
        <f>'Be'!G213</f>
        <v>0</v>
      </c>
      <c r="I137" s="79">
        <f>'Be'!H213</f>
        <v>0</v>
      </c>
      <c r="J137" s="81">
        <f>'Be'!I213</f>
        <v>0</v>
      </c>
      <c r="K137" s="79">
        <f>'Be'!J213</f>
        <v>0</v>
      </c>
      <c r="L137" s="82">
        <f>'Be'!K213</f>
        <v>0</v>
      </c>
      <c r="M137" s="79">
        <f>'Be'!L213</f>
        <v>0</v>
      </c>
      <c r="N137" s="83">
        <f>'Be'!M213</f>
        <v>0</v>
      </c>
      <c r="O137" s="84"/>
      <c r="P137" s="85">
        <f>'Be'!A207</f>
        <v>0</v>
      </c>
    </row>
    <row r="138" spans="1:16" ht="15">
      <c r="A138" s="75" t="s">
        <v>149</v>
      </c>
      <c r="B138" s="76">
        <f>'Be'!A214</f>
        <v>0</v>
      </c>
      <c r="C138" s="77">
        <f>'Be'!B214</f>
        <v>0</v>
      </c>
      <c r="D138" s="78">
        <f>'Be'!C214</f>
        <v>0</v>
      </c>
      <c r="E138" s="79">
        <f>'Be'!D214</f>
        <v>0</v>
      </c>
      <c r="F138" s="80">
        <f>'Be'!E214</f>
        <v>0</v>
      </c>
      <c r="G138" s="79">
        <f>'Be'!F214</f>
        <v>0</v>
      </c>
      <c r="H138" s="80">
        <f>'Be'!G214</f>
        <v>0</v>
      </c>
      <c r="I138" s="79">
        <f>'Be'!H214</f>
        <v>0</v>
      </c>
      <c r="J138" s="81">
        <f>'Be'!I214</f>
        <v>0</v>
      </c>
      <c r="K138" s="79">
        <f>'Be'!J214</f>
        <v>0</v>
      </c>
      <c r="L138" s="82">
        <f>'Be'!K214</f>
        <v>0</v>
      </c>
      <c r="M138" s="79">
        <f>'Be'!L214</f>
        <v>0</v>
      </c>
      <c r="N138" s="83">
        <f>'Be'!M214</f>
        <v>0</v>
      </c>
      <c r="O138" s="84"/>
      <c r="P138" s="85">
        <f>'Be'!A207</f>
        <v>0</v>
      </c>
    </row>
    <row r="139" spans="1:16" ht="15">
      <c r="A139" s="86" t="s">
        <v>150</v>
      </c>
      <c r="B139" s="76">
        <f>'Be'!A219</f>
        <v>0</v>
      </c>
      <c r="C139" s="77">
        <f>'Be'!B219</f>
        <v>0</v>
      </c>
      <c r="D139" s="78">
        <f>'Be'!C219</f>
        <v>0</v>
      </c>
      <c r="E139" s="79">
        <f>'Be'!D219</f>
        <v>0</v>
      </c>
      <c r="F139" s="80">
        <f>'Be'!E219</f>
        <v>0</v>
      </c>
      <c r="G139" s="79">
        <f>'Be'!F219</f>
        <v>0</v>
      </c>
      <c r="H139" s="80">
        <f>'Be'!G219</f>
        <v>0</v>
      </c>
      <c r="I139" s="79">
        <f>'Be'!H219</f>
        <v>0</v>
      </c>
      <c r="J139" s="81">
        <f>'Be'!I219</f>
        <v>0</v>
      </c>
      <c r="K139" s="79">
        <f>'Be'!J219</f>
        <v>0</v>
      </c>
      <c r="L139" s="82">
        <f>'Be'!K219</f>
        <v>0</v>
      </c>
      <c r="M139" s="79">
        <f>'Be'!L219</f>
        <v>0</v>
      </c>
      <c r="N139" s="83">
        <f>'Be'!M219</f>
        <v>0</v>
      </c>
      <c r="O139" s="84"/>
      <c r="P139" s="85">
        <f>'Be'!A217</f>
        <v>0</v>
      </c>
    </row>
    <row r="140" spans="1:16" ht="15">
      <c r="A140" s="75" t="s">
        <v>151</v>
      </c>
      <c r="B140" s="76">
        <f>'Be'!A220</f>
        <v>0</v>
      </c>
      <c r="C140" s="77">
        <f>'Be'!B220</f>
        <v>0</v>
      </c>
      <c r="D140" s="78">
        <f>'Be'!C220</f>
        <v>0</v>
      </c>
      <c r="E140" s="79">
        <f>'Be'!D220</f>
        <v>0</v>
      </c>
      <c r="F140" s="80">
        <f>'Be'!E220</f>
        <v>0</v>
      </c>
      <c r="G140" s="79">
        <f>'Be'!F220</f>
        <v>0</v>
      </c>
      <c r="H140" s="80">
        <f>'Be'!G220</f>
        <v>0</v>
      </c>
      <c r="I140" s="79">
        <f>'Be'!H220</f>
        <v>0</v>
      </c>
      <c r="J140" s="81">
        <f>'Be'!I220</f>
        <v>0</v>
      </c>
      <c r="K140" s="79">
        <f>'Be'!J220</f>
        <v>0</v>
      </c>
      <c r="L140" s="82">
        <f>'Be'!K220</f>
        <v>0</v>
      </c>
      <c r="M140" s="79">
        <f>'Be'!L220</f>
        <v>0</v>
      </c>
      <c r="N140" s="83">
        <f>'Be'!M220</f>
        <v>0</v>
      </c>
      <c r="O140" s="84"/>
      <c r="P140" s="85">
        <f>'Be'!A217</f>
        <v>0</v>
      </c>
    </row>
    <row r="141" spans="1:16" ht="15">
      <c r="A141" s="86" t="s">
        <v>152</v>
      </c>
      <c r="B141" s="76">
        <f>'Be'!A221</f>
        <v>0</v>
      </c>
      <c r="C141" s="77">
        <f>'Be'!B221</f>
        <v>0</v>
      </c>
      <c r="D141" s="78">
        <f>'Be'!C221</f>
        <v>0</v>
      </c>
      <c r="E141" s="79">
        <f>'Be'!D221</f>
        <v>0</v>
      </c>
      <c r="F141" s="80">
        <f>'Be'!E221</f>
        <v>0</v>
      </c>
      <c r="G141" s="79">
        <f>'Be'!F221</f>
        <v>0</v>
      </c>
      <c r="H141" s="80">
        <f>'Be'!G221</f>
        <v>0</v>
      </c>
      <c r="I141" s="79">
        <f>'Be'!H221</f>
        <v>0</v>
      </c>
      <c r="J141" s="81">
        <f>'Be'!I221</f>
        <v>0</v>
      </c>
      <c r="K141" s="79">
        <f>'Be'!J221</f>
        <v>0</v>
      </c>
      <c r="L141" s="82">
        <f>'Be'!K221</f>
        <v>0</v>
      </c>
      <c r="M141" s="79">
        <f>'Be'!L221</f>
        <v>0</v>
      </c>
      <c r="N141" s="83">
        <f>'Be'!M221</f>
        <v>0</v>
      </c>
      <c r="O141" s="84"/>
      <c r="P141" s="85">
        <f>'Be'!A217</f>
        <v>0</v>
      </c>
    </row>
    <row r="142" spans="1:16" ht="15">
      <c r="A142" s="75" t="s">
        <v>153</v>
      </c>
      <c r="B142" s="76">
        <f>'Be'!A222</f>
        <v>0</v>
      </c>
      <c r="C142" s="77">
        <f>'Be'!B222</f>
        <v>0</v>
      </c>
      <c r="D142" s="78">
        <f>'Be'!C222</f>
        <v>0</v>
      </c>
      <c r="E142" s="79">
        <f>'Be'!D222</f>
        <v>0</v>
      </c>
      <c r="F142" s="80">
        <f>'Be'!E222</f>
        <v>0</v>
      </c>
      <c r="G142" s="79">
        <f>'Be'!F222</f>
        <v>0</v>
      </c>
      <c r="H142" s="80">
        <f>'Be'!G222</f>
        <v>0</v>
      </c>
      <c r="I142" s="79">
        <f>'Be'!H222</f>
        <v>0</v>
      </c>
      <c r="J142" s="81">
        <f>'Be'!I222</f>
        <v>0</v>
      </c>
      <c r="K142" s="79">
        <f>'Be'!J222</f>
        <v>0</v>
      </c>
      <c r="L142" s="82">
        <f>'Be'!K222</f>
        <v>0</v>
      </c>
      <c r="M142" s="79">
        <f>'Be'!L222</f>
        <v>0</v>
      </c>
      <c r="N142" s="83">
        <f>'Be'!M222</f>
        <v>0</v>
      </c>
      <c r="O142" s="84"/>
      <c r="P142" s="85">
        <f>'Be'!A217</f>
        <v>0</v>
      </c>
    </row>
    <row r="143" spans="1:16" ht="15">
      <c r="A143" s="86" t="s">
        <v>154</v>
      </c>
      <c r="B143" s="76">
        <f>'Be'!A223</f>
        <v>0</v>
      </c>
      <c r="C143" s="77">
        <f>'Be'!B223</f>
        <v>0</v>
      </c>
      <c r="D143" s="78">
        <f>'Be'!C223</f>
        <v>0</v>
      </c>
      <c r="E143" s="79">
        <f>'Be'!D223</f>
        <v>0</v>
      </c>
      <c r="F143" s="80">
        <f>'Be'!E223</f>
        <v>0</v>
      </c>
      <c r="G143" s="79">
        <f>'Be'!F223</f>
        <v>0</v>
      </c>
      <c r="H143" s="80">
        <f>'Be'!G223</f>
        <v>0</v>
      </c>
      <c r="I143" s="79">
        <f>'Be'!H223</f>
        <v>0</v>
      </c>
      <c r="J143" s="81">
        <f>'Be'!I223</f>
        <v>0</v>
      </c>
      <c r="K143" s="79">
        <f>'Be'!J223</f>
        <v>0</v>
      </c>
      <c r="L143" s="82">
        <f>'Be'!K223</f>
        <v>0</v>
      </c>
      <c r="M143" s="79">
        <f>'Be'!L223</f>
        <v>0</v>
      </c>
      <c r="N143" s="83">
        <f>'Be'!M223</f>
        <v>0</v>
      </c>
      <c r="O143" s="84"/>
      <c r="P143" s="85">
        <f>'Be'!A217</f>
        <v>0</v>
      </c>
    </row>
    <row r="144" spans="1:16" ht="15">
      <c r="A144" s="75" t="s">
        <v>155</v>
      </c>
      <c r="B144" s="76">
        <f>'Be'!A224</f>
        <v>0</v>
      </c>
      <c r="C144" s="77">
        <f>'Be'!B224</f>
        <v>0</v>
      </c>
      <c r="D144" s="78">
        <f>'Be'!C224</f>
        <v>0</v>
      </c>
      <c r="E144" s="79">
        <f>'Be'!D224</f>
        <v>0</v>
      </c>
      <c r="F144" s="80">
        <f>'Be'!E224</f>
        <v>0</v>
      </c>
      <c r="G144" s="79">
        <f>'Be'!F224</f>
        <v>0</v>
      </c>
      <c r="H144" s="80">
        <f>'Be'!G224</f>
        <v>0</v>
      </c>
      <c r="I144" s="79">
        <f>'Be'!H224</f>
        <v>0</v>
      </c>
      <c r="J144" s="81">
        <f>'Be'!I224</f>
        <v>0</v>
      </c>
      <c r="K144" s="79">
        <f>'Be'!J224</f>
        <v>0</v>
      </c>
      <c r="L144" s="82">
        <f>'Be'!K224</f>
        <v>0</v>
      </c>
      <c r="M144" s="79">
        <f>'Be'!L224</f>
        <v>0</v>
      </c>
      <c r="N144" s="83">
        <f>'Be'!M224</f>
        <v>0</v>
      </c>
      <c r="O144" s="84"/>
      <c r="P144" s="85">
        <f>'Be'!A217</f>
        <v>0</v>
      </c>
    </row>
    <row r="145" spans="1:16" ht="15">
      <c r="A145" s="86" t="s">
        <v>156</v>
      </c>
      <c r="B145" s="76">
        <f>'Be'!A229</f>
        <v>0</v>
      </c>
      <c r="C145" s="77">
        <f>'Be'!B229</f>
        <v>0</v>
      </c>
      <c r="D145" s="78">
        <f>'Be'!C229</f>
        <v>0</v>
      </c>
      <c r="E145" s="79">
        <f>'Be'!D229</f>
        <v>0</v>
      </c>
      <c r="F145" s="80">
        <f>'Be'!E229</f>
        <v>0</v>
      </c>
      <c r="G145" s="79">
        <f>'Be'!F229</f>
        <v>0</v>
      </c>
      <c r="H145" s="80">
        <f>'Be'!G229</f>
        <v>0</v>
      </c>
      <c r="I145" s="79">
        <f>'Be'!H229</f>
        <v>0</v>
      </c>
      <c r="J145" s="81">
        <f>'Be'!I229</f>
        <v>0</v>
      </c>
      <c r="K145" s="79">
        <f>'Be'!J229</f>
        <v>0</v>
      </c>
      <c r="L145" s="82">
        <f>'Be'!K229</f>
        <v>0</v>
      </c>
      <c r="M145" s="79">
        <f>'Be'!L229</f>
        <v>0</v>
      </c>
      <c r="N145" s="83">
        <f>'Be'!M229</f>
        <v>0</v>
      </c>
      <c r="O145" s="84"/>
      <c r="P145" s="85">
        <f>'Be'!A227</f>
        <v>0</v>
      </c>
    </row>
    <row r="146" spans="1:16" ht="15">
      <c r="A146" s="75" t="s">
        <v>157</v>
      </c>
      <c r="B146" s="76">
        <f>'Be'!A230</f>
        <v>0</v>
      </c>
      <c r="C146" s="77">
        <f>'Be'!B230</f>
        <v>0</v>
      </c>
      <c r="D146" s="78">
        <f>'Be'!C230</f>
        <v>0</v>
      </c>
      <c r="E146" s="79">
        <f>'Be'!D230</f>
        <v>0</v>
      </c>
      <c r="F146" s="80">
        <f>'Be'!E230</f>
        <v>0</v>
      </c>
      <c r="G146" s="79">
        <f>'Be'!F230</f>
        <v>0</v>
      </c>
      <c r="H146" s="80">
        <f>'Be'!G230</f>
        <v>0</v>
      </c>
      <c r="I146" s="79">
        <f>'Be'!H230</f>
        <v>0</v>
      </c>
      <c r="J146" s="81">
        <f>'Be'!I230</f>
        <v>0</v>
      </c>
      <c r="K146" s="79">
        <f>'Be'!J230</f>
        <v>0</v>
      </c>
      <c r="L146" s="82">
        <f>'Be'!K230</f>
        <v>0</v>
      </c>
      <c r="M146" s="79">
        <f>'Be'!L230</f>
        <v>0</v>
      </c>
      <c r="N146" s="83">
        <f>'Be'!M230</f>
        <v>0</v>
      </c>
      <c r="O146" s="84"/>
      <c r="P146" s="85">
        <f>'Be'!A227</f>
        <v>0</v>
      </c>
    </row>
    <row r="147" spans="1:16" ht="15">
      <c r="A147" s="86" t="s">
        <v>158</v>
      </c>
      <c r="B147" s="76">
        <f>'Be'!A231</f>
        <v>0</v>
      </c>
      <c r="C147" s="77">
        <f>'Be'!B231</f>
        <v>0</v>
      </c>
      <c r="D147" s="78">
        <f>'Be'!C231</f>
        <v>0</v>
      </c>
      <c r="E147" s="79">
        <f>'Be'!D231</f>
        <v>0</v>
      </c>
      <c r="F147" s="80">
        <f>'Be'!E231</f>
        <v>0</v>
      </c>
      <c r="G147" s="79">
        <f>'Be'!F231</f>
        <v>0</v>
      </c>
      <c r="H147" s="80">
        <f>'Be'!G231</f>
        <v>0</v>
      </c>
      <c r="I147" s="79">
        <f>'Be'!H231</f>
        <v>0</v>
      </c>
      <c r="J147" s="81">
        <f>'Be'!I231</f>
        <v>0</v>
      </c>
      <c r="K147" s="79">
        <f>'Be'!J231</f>
        <v>0</v>
      </c>
      <c r="L147" s="82">
        <f>'Be'!K231</f>
        <v>0</v>
      </c>
      <c r="M147" s="79">
        <f>'Be'!L231</f>
        <v>0</v>
      </c>
      <c r="N147" s="83">
        <f>'Be'!M231</f>
        <v>0</v>
      </c>
      <c r="O147" s="84"/>
      <c r="P147" s="85">
        <f>'Be'!A227</f>
        <v>0</v>
      </c>
    </row>
    <row r="148" spans="1:16" ht="15">
      <c r="A148" s="75" t="s">
        <v>159</v>
      </c>
      <c r="B148" s="76">
        <f>'Be'!A232</f>
        <v>0</v>
      </c>
      <c r="C148" s="77">
        <f>'Be'!B232</f>
        <v>0</v>
      </c>
      <c r="D148" s="78">
        <f>'Be'!C232</f>
        <v>0</v>
      </c>
      <c r="E148" s="79">
        <f>'Be'!D232</f>
        <v>0</v>
      </c>
      <c r="F148" s="80">
        <f>'Be'!E232</f>
        <v>0</v>
      </c>
      <c r="G148" s="79">
        <f>'Be'!F232</f>
        <v>0</v>
      </c>
      <c r="H148" s="80">
        <f>'Be'!G232</f>
        <v>0</v>
      </c>
      <c r="I148" s="79">
        <f>'Be'!H232</f>
        <v>0</v>
      </c>
      <c r="J148" s="81">
        <f>'Be'!I232</f>
        <v>0</v>
      </c>
      <c r="K148" s="79">
        <f>'Be'!J232</f>
        <v>0</v>
      </c>
      <c r="L148" s="82">
        <f>'Be'!K232</f>
        <v>0</v>
      </c>
      <c r="M148" s="79">
        <f>'Be'!L232</f>
        <v>0</v>
      </c>
      <c r="N148" s="83">
        <f>'Be'!M232</f>
        <v>0</v>
      </c>
      <c r="O148" s="84"/>
      <c r="P148" s="85">
        <f>'Be'!A227</f>
        <v>0</v>
      </c>
    </row>
    <row r="149" spans="1:16" ht="15">
      <c r="A149" s="86" t="s">
        <v>160</v>
      </c>
      <c r="B149" s="76">
        <f>'Be'!A233</f>
        <v>0</v>
      </c>
      <c r="C149" s="77">
        <f>'Be'!B233</f>
        <v>0</v>
      </c>
      <c r="D149" s="78">
        <f>'Be'!C233</f>
        <v>0</v>
      </c>
      <c r="E149" s="79">
        <f>'Be'!D233</f>
        <v>0</v>
      </c>
      <c r="F149" s="80">
        <f>'Be'!E233</f>
        <v>0</v>
      </c>
      <c r="G149" s="79">
        <f>'Be'!F233</f>
        <v>0</v>
      </c>
      <c r="H149" s="80">
        <f>'Be'!G233</f>
        <v>0</v>
      </c>
      <c r="I149" s="79">
        <f>'Be'!H233</f>
        <v>0</v>
      </c>
      <c r="J149" s="81">
        <f>'Be'!I233</f>
        <v>0</v>
      </c>
      <c r="K149" s="79">
        <f>'Be'!J233</f>
        <v>0</v>
      </c>
      <c r="L149" s="82">
        <f>'Be'!K233</f>
        <v>0</v>
      </c>
      <c r="M149" s="79">
        <f>'Be'!L233</f>
        <v>0</v>
      </c>
      <c r="N149" s="83">
        <f>'Be'!M233</f>
        <v>0</v>
      </c>
      <c r="O149" s="84"/>
      <c r="P149" s="85">
        <f>'Be'!A227</f>
        <v>0</v>
      </c>
    </row>
    <row r="150" spans="1:16" ht="15">
      <c r="A150" s="75" t="s">
        <v>161</v>
      </c>
      <c r="B150" s="76">
        <f>'Be'!A234</f>
        <v>0</v>
      </c>
      <c r="C150" s="77">
        <f>'Be'!B234</f>
        <v>0</v>
      </c>
      <c r="D150" s="78">
        <f>'Be'!C234</f>
        <v>0</v>
      </c>
      <c r="E150" s="79">
        <f>'Be'!D234</f>
        <v>0</v>
      </c>
      <c r="F150" s="80">
        <f>'Be'!E234</f>
        <v>0</v>
      </c>
      <c r="G150" s="79">
        <f>'Be'!F234</f>
        <v>0</v>
      </c>
      <c r="H150" s="80">
        <f>'Be'!G234</f>
        <v>0</v>
      </c>
      <c r="I150" s="79">
        <f>'Be'!H234</f>
        <v>0</v>
      </c>
      <c r="J150" s="81">
        <f>'Be'!I234</f>
        <v>0</v>
      </c>
      <c r="K150" s="79">
        <f>'Be'!J234</f>
        <v>0</v>
      </c>
      <c r="L150" s="82">
        <f>'Be'!K234</f>
        <v>0</v>
      </c>
      <c r="M150" s="79">
        <f>'Be'!L234</f>
        <v>0</v>
      </c>
      <c r="N150" s="83">
        <f>'Be'!M234</f>
        <v>0</v>
      </c>
      <c r="O150" s="84"/>
      <c r="P150" s="85">
        <f>'Be'!A227</f>
        <v>0</v>
      </c>
    </row>
    <row r="151" spans="1:16" ht="15">
      <c r="A151" s="86" t="s">
        <v>162</v>
      </c>
      <c r="B151" s="76">
        <f>'Be'!A239</f>
        <v>0</v>
      </c>
      <c r="C151" s="77">
        <f>'Be'!B239</f>
        <v>0</v>
      </c>
      <c r="D151" s="78">
        <f>'Be'!C239</f>
        <v>0</v>
      </c>
      <c r="E151" s="79">
        <f>'Be'!D239</f>
        <v>0</v>
      </c>
      <c r="F151" s="80">
        <f>'Be'!E239</f>
        <v>0</v>
      </c>
      <c r="G151" s="79">
        <f>'Be'!F239</f>
        <v>0</v>
      </c>
      <c r="H151" s="80">
        <f>'Be'!G239</f>
        <v>0</v>
      </c>
      <c r="I151" s="79">
        <f>'Be'!H239</f>
        <v>0</v>
      </c>
      <c r="J151" s="81">
        <f>'Be'!I239</f>
        <v>0</v>
      </c>
      <c r="K151" s="79">
        <f>'Be'!J239</f>
        <v>0</v>
      </c>
      <c r="L151" s="82">
        <f>'Be'!K239</f>
        <v>0</v>
      </c>
      <c r="M151" s="79">
        <f>'Be'!L239</f>
        <v>0</v>
      </c>
      <c r="N151" s="83">
        <f>'Be'!M239</f>
        <v>0</v>
      </c>
      <c r="O151" s="84"/>
      <c r="P151" s="85">
        <f>'Be'!A237</f>
        <v>0</v>
      </c>
    </row>
    <row r="152" spans="1:16" ht="15">
      <c r="A152" s="75" t="s">
        <v>163</v>
      </c>
      <c r="B152" s="76">
        <f>'Be'!A240</f>
        <v>0</v>
      </c>
      <c r="C152" s="77">
        <f>'Be'!B240</f>
        <v>0</v>
      </c>
      <c r="D152" s="78">
        <f>'Be'!C240</f>
        <v>0</v>
      </c>
      <c r="E152" s="79">
        <f>'Be'!D240</f>
        <v>0</v>
      </c>
      <c r="F152" s="80">
        <f>'Be'!E240</f>
        <v>0</v>
      </c>
      <c r="G152" s="79">
        <f>'Be'!F240</f>
        <v>0</v>
      </c>
      <c r="H152" s="80">
        <f>'Be'!G240</f>
        <v>0</v>
      </c>
      <c r="I152" s="79">
        <f>'Be'!H240</f>
        <v>0</v>
      </c>
      <c r="J152" s="81">
        <f>'Be'!I240</f>
        <v>0</v>
      </c>
      <c r="K152" s="79">
        <f>'Be'!J240</f>
        <v>0</v>
      </c>
      <c r="L152" s="82">
        <f>'Be'!K240</f>
        <v>0</v>
      </c>
      <c r="M152" s="79">
        <f>'Be'!L240</f>
        <v>0</v>
      </c>
      <c r="N152" s="83">
        <f>'Be'!M240</f>
        <v>0</v>
      </c>
      <c r="O152" s="84"/>
      <c r="P152" s="85">
        <f>'Be'!A237</f>
        <v>0</v>
      </c>
    </row>
    <row r="153" spans="1:16" ht="15">
      <c r="A153" s="86" t="s">
        <v>164</v>
      </c>
      <c r="B153" s="76">
        <f>'Be'!A241</f>
        <v>0</v>
      </c>
      <c r="C153" s="77">
        <f>'Be'!B241</f>
        <v>0</v>
      </c>
      <c r="D153" s="78">
        <f>'Be'!C241</f>
        <v>0</v>
      </c>
      <c r="E153" s="79">
        <f>'Be'!D241</f>
        <v>0</v>
      </c>
      <c r="F153" s="80">
        <f>'Be'!E241</f>
        <v>0</v>
      </c>
      <c r="G153" s="79">
        <f>'Be'!F241</f>
        <v>0</v>
      </c>
      <c r="H153" s="80">
        <f>'Be'!G241</f>
        <v>0</v>
      </c>
      <c r="I153" s="79">
        <f>'Be'!H241</f>
        <v>0</v>
      </c>
      <c r="J153" s="81">
        <f>'Be'!I241</f>
        <v>0</v>
      </c>
      <c r="K153" s="79">
        <f>'Be'!J241</f>
        <v>0</v>
      </c>
      <c r="L153" s="82">
        <f>'Be'!K241</f>
        <v>0</v>
      </c>
      <c r="M153" s="79">
        <f>'Be'!L241</f>
        <v>0</v>
      </c>
      <c r="N153" s="83">
        <f>'Be'!M241</f>
        <v>0</v>
      </c>
      <c r="O153" s="84"/>
      <c r="P153" s="85">
        <f>'Be'!A237</f>
        <v>0</v>
      </c>
    </row>
    <row r="154" spans="1:16" ht="15">
      <c r="A154" s="75" t="s">
        <v>165</v>
      </c>
      <c r="B154" s="76">
        <f>'Be'!A242</f>
        <v>0</v>
      </c>
      <c r="C154" s="77">
        <f>'Be'!B242</f>
        <v>0</v>
      </c>
      <c r="D154" s="78">
        <f>'Be'!C242</f>
        <v>0</v>
      </c>
      <c r="E154" s="79">
        <f>'Be'!D242</f>
        <v>0</v>
      </c>
      <c r="F154" s="80">
        <f>'Be'!E242</f>
        <v>0</v>
      </c>
      <c r="G154" s="79">
        <f>'Be'!F242</f>
        <v>0</v>
      </c>
      <c r="H154" s="80">
        <f>'Be'!G242</f>
        <v>0</v>
      </c>
      <c r="I154" s="79">
        <f>'Be'!H242</f>
        <v>0</v>
      </c>
      <c r="J154" s="81">
        <f>'Be'!I242</f>
        <v>0</v>
      </c>
      <c r="K154" s="79">
        <f>'Be'!J242</f>
        <v>0</v>
      </c>
      <c r="L154" s="82">
        <f>'Be'!K242</f>
        <v>0</v>
      </c>
      <c r="M154" s="79">
        <f>'Be'!L242</f>
        <v>0</v>
      </c>
      <c r="N154" s="83">
        <f>'Be'!M242</f>
        <v>0</v>
      </c>
      <c r="O154" s="84"/>
      <c r="P154" s="85">
        <f>'Be'!A237</f>
        <v>0</v>
      </c>
    </row>
    <row r="155" spans="1:16" ht="15">
      <c r="A155" s="86" t="s">
        <v>166</v>
      </c>
      <c r="B155" s="76">
        <f>'Be'!A243</f>
        <v>0</v>
      </c>
      <c r="C155" s="77">
        <f>'Be'!B243</f>
        <v>0</v>
      </c>
      <c r="D155" s="78">
        <f>'Be'!C243</f>
        <v>0</v>
      </c>
      <c r="E155" s="79">
        <f>'Be'!D243</f>
        <v>0</v>
      </c>
      <c r="F155" s="80">
        <f>'Be'!E243</f>
        <v>0</v>
      </c>
      <c r="G155" s="79">
        <f>'Be'!F243</f>
        <v>0</v>
      </c>
      <c r="H155" s="80">
        <f>'Be'!G243</f>
        <v>0</v>
      </c>
      <c r="I155" s="79">
        <f>'Be'!H243</f>
        <v>0</v>
      </c>
      <c r="J155" s="81">
        <f>'Be'!I243</f>
        <v>0</v>
      </c>
      <c r="K155" s="79">
        <f>'Be'!J243</f>
        <v>0</v>
      </c>
      <c r="L155" s="82">
        <f>'Be'!K243</f>
        <v>0</v>
      </c>
      <c r="M155" s="79">
        <f>'Be'!L243</f>
        <v>0</v>
      </c>
      <c r="N155" s="83">
        <f>'Be'!M243</f>
        <v>0</v>
      </c>
      <c r="O155" s="84"/>
      <c r="P155" s="85">
        <f>'Be'!A237</f>
        <v>0</v>
      </c>
    </row>
    <row r="156" spans="1:16" ht="15.75" thickBot="1">
      <c r="A156" s="87" t="s">
        <v>167</v>
      </c>
      <c r="B156" s="88">
        <f>'Be'!A244</f>
        <v>0</v>
      </c>
      <c r="C156" s="89">
        <f>'Be'!B244</f>
        <v>0</v>
      </c>
      <c r="D156" s="90">
        <f>'Be'!C244</f>
        <v>0</v>
      </c>
      <c r="E156" s="91">
        <f>'Be'!D244</f>
        <v>0</v>
      </c>
      <c r="F156" s="92">
        <f>'Be'!E244</f>
        <v>0</v>
      </c>
      <c r="G156" s="91">
        <f>'Be'!F244</f>
        <v>0</v>
      </c>
      <c r="H156" s="92">
        <f>'Be'!G244</f>
        <v>0</v>
      </c>
      <c r="I156" s="91">
        <f>'Be'!H244</f>
        <v>0</v>
      </c>
      <c r="J156" s="93">
        <f>'Be'!I244</f>
        <v>0</v>
      </c>
      <c r="K156" s="91">
        <f>'Be'!J244</f>
        <v>0</v>
      </c>
      <c r="L156" s="94">
        <f>'Be'!K244</f>
        <v>0</v>
      </c>
      <c r="M156" s="91">
        <f>'Be'!L244</f>
        <v>0</v>
      </c>
      <c r="N156" s="95">
        <f>'Be'!M244</f>
        <v>0</v>
      </c>
      <c r="O156" s="96"/>
      <c r="P156" s="97">
        <f>'Be'!A237</f>
        <v>0</v>
      </c>
    </row>
    <row r="157" ht="15">
      <c r="F157" s="39"/>
    </row>
    <row r="158" ht="15">
      <c r="F158" s="39"/>
    </row>
    <row r="159" ht="15">
      <c r="F159" s="39"/>
    </row>
    <row r="160" ht="15">
      <c r="F160" s="39"/>
    </row>
    <row r="161" ht="15">
      <c r="F161" s="39"/>
    </row>
  </sheetData>
  <sheetProtection/>
  <mergeCells count="1">
    <mergeCell ref="A1:P1"/>
  </mergeCells>
  <printOptions/>
  <pageMargins left="0.25" right="0.25" top="0.75" bottom="0.75" header="0.3" footer="0.3"/>
  <pageSetup horizontalDpi="600" verticalDpi="600" orientation="portrait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Munka4"/>
  <dimension ref="A1:F24"/>
  <sheetViews>
    <sheetView zoomScaleSheetLayoutView="100" zoomScalePageLayoutView="0" workbookViewId="0" topLeftCell="A1">
      <selection activeCell="N4" sqref="N4"/>
    </sheetView>
  </sheetViews>
  <sheetFormatPr defaultColWidth="9.140625" defaultRowHeight="15"/>
  <cols>
    <col min="1" max="1" width="5.7109375" style="0" customWidth="1"/>
    <col min="2" max="2" width="61.57421875" style="0" customWidth="1"/>
    <col min="3" max="3" width="12.421875" style="0" customWidth="1"/>
  </cols>
  <sheetData>
    <row r="1" spans="1:3" ht="15.75" thickBot="1">
      <c r="A1" s="121" t="s">
        <v>180</v>
      </c>
      <c r="B1" s="121"/>
      <c r="C1" s="121"/>
    </row>
    <row r="2" spans="1:3" ht="15.75" thickBot="1">
      <c r="A2" s="98" t="s">
        <v>173</v>
      </c>
      <c r="B2" s="98" t="s">
        <v>4</v>
      </c>
      <c r="C2" s="98" t="s">
        <v>8</v>
      </c>
    </row>
    <row r="3" spans="1:3" s="149" customFormat="1" ht="79.5" customHeight="1" thickBot="1">
      <c r="A3" s="147" t="s">
        <v>14</v>
      </c>
      <c r="B3" s="148" t="str">
        <f>'Be'!$A$57&amp;CHAR(10)&amp;'Be'!$A$59&amp;"   "&amp;'Be'!$M$59&amp;"      "&amp;'Be'!$A$60&amp;"   "&amp;'Be'!$M$60&amp;CHAR(10)&amp;'Be'!$A$61&amp;"   "&amp;'Be'!$M$61&amp;"      "&amp;'Be'!$A$62&amp;"   "&amp;'Be'!$M$62&amp;CHAR(10)&amp;'Be'!$A$63&amp;"   "&amp;'Be'!$M$63&amp;"      "&amp;'Be'!$A$64&amp;"   "&amp;'Be'!$M$64</f>
        <v>Székesfehérvár, Tóvárosi Ált. Isk.
Bikki Viktória   651      Király Lilla   599
Kovács Helga   746      Pécsi Dóra   798
Pribék Adrienn   757      Tóth Laura   634</v>
      </c>
      <c r="C3" s="100">
        <f>'Be'!$O$59</f>
        <v>3586</v>
      </c>
    </row>
    <row r="4" spans="1:3" s="72" customFormat="1" ht="79.5" customHeight="1" thickBot="1">
      <c r="A4" s="104" t="s">
        <v>15</v>
      </c>
      <c r="B4" s="102" t="str">
        <f>'Be'!$A$47&amp;CHAR(10)&amp;'Be'!$A$49&amp;"   "&amp;'Be'!$M$49&amp;"      "&amp;'Be'!$A$50&amp;"   "&amp;'Be'!$M$50&amp;CHAR(10)&amp;'Be'!$A$51&amp;"   "&amp;'Be'!$M$51&amp;"      "&amp;'Be'!$A$52&amp;"   "&amp;'Be'!$M$52&amp;CHAR(10)&amp;'Be'!$A$53&amp;"   "&amp;'Be'!$M$53&amp;"      "&amp;'Be'!$A$54&amp;"   "&amp;'Be'!$M$54</f>
        <v>Mór, Radnóti Miklós Ált. Isk.
Békési Eszter   476      Kovács Nóra   646
Krár Fanni   550      Pallag Kata   592
Takács Boglárka   653         0</v>
      </c>
      <c r="C4" s="100">
        <f>'Be'!$O$49</f>
        <v>2917</v>
      </c>
    </row>
    <row r="5" spans="1:3" s="72" customFormat="1" ht="79.5" customHeight="1" thickBot="1">
      <c r="A5" s="103" t="s">
        <v>16</v>
      </c>
      <c r="B5" s="101" t="str">
        <f>'Be'!$A$37&amp;CHAR(10)&amp;'Be'!$A$39&amp;"   "&amp;'Be'!$M$39&amp;"      "&amp;'Be'!$A$40&amp;"   "&amp;'Be'!$M$40&amp;CHAR(10)&amp;'Be'!$A$41&amp;"   "&amp;'Be'!$M$41&amp;"      "&amp;'Be'!$A$42&amp;"   "&amp;'Be'!$M$42&amp;CHAR(10)&amp;'Be'!$A$43&amp;"   "&amp;'Be'!$M$43&amp;"      "&amp;'Be'!$A$44&amp;"   "&amp;'Be'!$M$44</f>
        <v>Mezőszilas, Németh László Ált. Isk.
Bodaki Titanilla   550      Csendes Aletta   513
Seres Gabriella   442      Török Klaudia   625
Varga Brigitta   671         0</v>
      </c>
      <c r="C5" s="100">
        <f>'Be'!$O$39</f>
        <v>2801</v>
      </c>
    </row>
    <row r="6" spans="1:3" s="72" customFormat="1" ht="79.5" customHeight="1" thickBot="1">
      <c r="A6" s="104" t="s">
        <v>17</v>
      </c>
      <c r="B6" s="99" t="str">
        <f>'Be'!$A$27&amp;CHAR(10)&amp;'Be'!$A$29&amp;"   "&amp;'Be'!$M$29&amp;"      "&amp;'Be'!$A$30&amp;"   "&amp;'Be'!$M$30&amp;CHAR(10)&amp;'Be'!$A$31&amp;"   "&amp;'Be'!$M$31&amp;"      "&amp;'Be'!$A$32&amp;"   "&amp;'Be'!$M$32&amp;CHAR(10)&amp;'Be'!$A$33&amp;"   "&amp;'Be'!$M$33&amp;"      "&amp;'Be'!$A$34&amp;"   "&amp;'Be'!$M$34</f>
        <v>Soponya, Zichy János Ált. Isk.
Ajtai Miriam   446      Farkas Andrea   595
Horváth Vivien   538      Kaszás Csenge   541
Seres Klaudia   550      Tóth Szimonetta   510</v>
      </c>
      <c r="C6" s="100">
        <f>'Be'!$O$29</f>
        <v>2734</v>
      </c>
    </row>
    <row r="7" spans="1:3" s="72" customFormat="1" ht="79.5" customHeight="1" thickBot="1">
      <c r="A7" s="103" t="s">
        <v>18</v>
      </c>
      <c r="B7" s="102" t="str">
        <f>'Be'!$A$67&amp;CHAR(10)&amp;'Be'!$A$69&amp;"   "&amp;'Be'!$M$69&amp;"      "&amp;'Be'!$A$70&amp;"   "&amp;'Be'!$M$70&amp;CHAR(10)&amp;'Be'!$A$71&amp;"   "&amp;'Be'!$M$71&amp;"      "&amp;'Be'!$A$72&amp;"   "&amp;'Be'!$M$72&amp;CHAR(10)&amp;'Be'!$A$73&amp;"   "&amp;'Be'!$M$73&amp;"      "&amp;'Be'!$A$74&amp;"   "&amp;'Be'!$M$74</f>
        <v>
   0         0
   0         0
   0         0</v>
      </c>
      <c r="C7" s="100">
        <f>'Be'!$O$69</f>
        <v>0</v>
      </c>
    </row>
    <row r="8" spans="1:3" s="72" customFormat="1" ht="79.5" customHeight="1" thickBot="1">
      <c r="A8" s="104" t="s">
        <v>19</v>
      </c>
      <c r="B8" s="101" t="str">
        <f>'Be'!$A$77&amp;CHAR(10)&amp;'Be'!$A$79&amp;"   "&amp;'Be'!$M$79&amp;"      "&amp;'Be'!$A$80&amp;"   "&amp;'Be'!$M$80&amp;CHAR(10)&amp;'Be'!$A$81&amp;"   "&amp;'Be'!$M$81&amp;"      "&amp;'Be'!$A$82&amp;"   "&amp;'Be'!$M$82&amp;CHAR(10)&amp;'Be'!$A$83&amp;"   "&amp;'Be'!$M$83&amp;"      "&amp;'Be'!$A$84&amp;"   "&amp;'Be'!$M$84</f>
        <v>
   0         0
   0         0
   0         0</v>
      </c>
      <c r="C8" s="100">
        <f>'Be'!$O$79</f>
        <v>0</v>
      </c>
    </row>
    <row r="9" spans="1:6" s="72" customFormat="1" ht="79.5" customHeight="1" thickBot="1">
      <c r="A9" s="103" t="s">
        <v>20</v>
      </c>
      <c r="B9" s="102" t="str">
        <f>'Be'!$A$87&amp;CHAR(10)&amp;'Be'!$A$89&amp;"   "&amp;'Be'!$M$89&amp;"      "&amp;'Be'!$A$90&amp;"   "&amp;'Be'!$M$90&amp;CHAR(10)&amp;'Be'!$A$91&amp;"   "&amp;'Be'!$M$91&amp;"      "&amp;'Be'!$A$92&amp;"   "&amp;'Be'!$M$92&amp;CHAR(10)&amp;'Be'!$A$93&amp;"   "&amp;'Be'!$M$93&amp;"      "&amp;'Be'!$A$94&amp;"   "&amp;'Be'!$M$94</f>
        <v>
   0         0
   0         0
   0         0</v>
      </c>
      <c r="C9" s="100">
        <f>'Be'!$O$89</f>
        <v>0</v>
      </c>
      <c r="F9" s="73"/>
    </row>
    <row r="10" spans="1:3" s="72" customFormat="1" ht="79.5" customHeight="1" thickBot="1">
      <c r="A10" s="104" t="s">
        <v>21</v>
      </c>
      <c r="B10" s="101" t="str">
        <f>'Be'!$A$97&amp;CHAR(10)&amp;'Be'!$A$99&amp;"   "&amp;'Be'!$M$99&amp;"      "&amp;'Be'!$A$100&amp;"   "&amp;'Be'!$M$100&amp;CHAR(10)&amp;'Be'!$A$101&amp;"   "&amp;'Be'!$M$101&amp;"      "&amp;'Be'!$A$102&amp;"   "&amp;'Be'!$M$102&amp;CHAR(10)&amp;'Be'!$A$103&amp;"   "&amp;'Be'!$M$103&amp;"      "&amp;'Be'!$A$104&amp;"   "&amp;'Be'!$M$104</f>
        <v>
   0         0
   0         0
   0         0</v>
      </c>
      <c r="C10" s="100">
        <f>'Be'!$O$99</f>
        <v>0</v>
      </c>
    </row>
    <row r="11" spans="1:3" s="72" customFormat="1" ht="79.5" customHeight="1" thickBot="1">
      <c r="A11" s="103" t="s">
        <v>22</v>
      </c>
      <c r="B11" s="102" t="str">
        <f>'Be'!$A$107&amp;CHAR(10)&amp;'Be'!$A$109&amp;"   "&amp;'Be'!$M$109&amp;"      "&amp;'Be'!$A$110&amp;"   "&amp;'Be'!$M$110&amp;CHAR(10)&amp;'Be'!$A$111&amp;"   "&amp;'Be'!$M$111&amp;"      "&amp;'Be'!$A$112&amp;"   "&amp;'Be'!$M$112&amp;CHAR(10)&amp;'Be'!$A$113&amp;"   "&amp;'Be'!$M$113&amp;"      "&amp;'Be'!$A$114&amp;"   "&amp;'Be'!$M$114</f>
        <v>
   0         0
   0         0
   0         0</v>
      </c>
      <c r="C11" s="100">
        <f>'Be'!$O$109</f>
        <v>0</v>
      </c>
    </row>
    <row r="12" spans="1:3" s="72" customFormat="1" ht="79.5" customHeight="1" thickBot="1">
      <c r="A12" s="104" t="s">
        <v>23</v>
      </c>
      <c r="B12" s="101" t="str">
        <f>'Be'!$A$117&amp;CHAR(10)&amp;'Be'!$A$119&amp;"   "&amp;'Be'!$M$119&amp;"      "&amp;'Be'!$A$120&amp;"   "&amp;'Be'!$M$120&amp;CHAR(10)&amp;'Be'!$A$121&amp;"   "&amp;'Be'!$M$121&amp;"      "&amp;'Be'!$A$122&amp;"   "&amp;'Be'!$M$122&amp;CHAR(10)&amp;'Be'!$A$123&amp;"   "&amp;'Be'!$M$123&amp;"      "&amp;'Be'!$A$124&amp;"   "&amp;'Be'!$M$124</f>
        <v>
   0         0
   0         0
   0         0</v>
      </c>
      <c r="C12" s="100">
        <f>'Be'!$O$119</f>
        <v>0</v>
      </c>
    </row>
    <row r="13" spans="1:3" s="72" customFormat="1" ht="79.5" customHeight="1" thickBot="1">
      <c r="A13" s="103" t="s">
        <v>24</v>
      </c>
      <c r="B13" s="102" t="str">
        <f>'Be'!$A$127&amp;CHAR(10)&amp;'Be'!$A$129&amp;"   "&amp;'Be'!$M$129&amp;"      "&amp;'Be'!$A$130&amp;"   "&amp;'Be'!$M$130&amp;CHAR(10)&amp;'Be'!$A$131&amp;"   "&amp;'Be'!$M$131&amp;"      "&amp;'Be'!$A$132&amp;"   "&amp;'Be'!$M$132&amp;CHAR(10)&amp;'Be'!$A$133&amp;"   "&amp;'Be'!$M$133&amp;"      "&amp;'Be'!$A$134&amp;"   "&amp;'Be'!$M$134</f>
        <v>
   0         0
   0         0
   0         0</v>
      </c>
      <c r="C13" s="100">
        <f>'Be'!$O$129</f>
        <v>0</v>
      </c>
    </row>
    <row r="14" spans="1:3" s="72" customFormat="1" ht="79.5" customHeight="1" thickBot="1">
      <c r="A14" s="104" t="s">
        <v>25</v>
      </c>
      <c r="B14" s="101" t="str">
        <f>'Be'!$A$137&amp;CHAR(10)&amp;'Be'!$A$139&amp;"   "&amp;'Be'!$M$139&amp;"      "&amp;'Be'!$A$140&amp;"   "&amp;'Be'!$M$140&amp;CHAR(10)&amp;'Be'!$A$141&amp;"   "&amp;'Be'!$M$141&amp;"      "&amp;'Be'!$A$142&amp;"   "&amp;'Be'!$M$142&amp;CHAR(10)&amp;'Be'!$A$143&amp;"   "&amp;'Be'!$M$143&amp;"      "&amp;'Be'!$A$144&amp;"   "&amp;'Be'!$M$144</f>
        <v>
   0         0
   0         0
   0         0</v>
      </c>
      <c r="C14" s="100">
        <f>'Be'!$O$139</f>
        <v>0</v>
      </c>
    </row>
    <row r="15" spans="1:3" s="72" customFormat="1" ht="79.5" customHeight="1" thickBot="1">
      <c r="A15" s="103" t="s">
        <v>26</v>
      </c>
      <c r="B15" s="102" t="str">
        <f>'Be'!$A$147&amp;CHAR(10)&amp;'Be'!$A$149&amp;"   "&amp;'Be'!$M$149&amp;"      "&amp;'Be'!$A$150&amp;"   "&amp;'Be'!$M$150&amp;CHAR(10)&amp;'Be'!$A$151&amp;"   "&amp;'Be'!$M$151&amp;"      "&amp;'Be'!$A$152&amp;"   "&amp;'Be'!$M$152&amp;CHAR(10)&amp;'Be'!$A$153&amp;"   "&amp;'Be'!$M$153&amp;"      "&amp;'Be'!$A$154&amp;"   "&amp;'Be'!$M$154</f>
        <v>
   0         0
   0         0
   0         0</v>
      </c>
      <c r="C15" s="100">
        <f>'Be'!$O$149</f>
        <v>0</v>
      </c>
    </row>
    <row r="16" spans="1:3" s="72" customFormat="1" ht="79.5" customHeight="1" thickBot="1">
      <c r="A16" s="104" t="s">
        <v>27</v>
      </c>
      <c r="B16" s="101" t="str">
        <f>'Be'!$A$157&amp;CHAR(10)&amp;'Be'!$A$159&amp;"   "&amp;'Be'!$M$159&amp;"      "&amp;'Be'!$A$160&amp;"   "&amp;'Be'!$M$160&amp;CHAR(10)&amp;'Be'!$A$161&amp;"   "&amp;'Be'!$M$161&amp;"      "&amp;'Be'!$A$162&amp;"   "&amp;'Be'!$M$162&amp;CHAR(10)&amp;'Be'!$A$163&amp;"   "&amp;'Be'!$M$163&amp;"      "&amp;'Be'!$A$164&amp;"   "&amp;'Be'!$M$164</f>
        <v>
   0         0
   0         0
   0         0</v>
      </c>
      <c r="C16" s="100">
        <f>'Be'!$O$159</f>
        <v>0</v>
      </c>
    </row>
    <row r="17" spans="1:3" s="72" customFormat="1" ht="79.5" customHeight="1" thickBot="1">
      <c r="A17" s="103" t="s">
        <v>28</v>
      </c>
      <c r="B17" s="102" t="str">
        <f>'Be'!$A$167&amp;CHAR(10)&amp;'Be'!$A$169&amp;"   "&amp;'Be'!$M$169&amp;"      "&amp;'Be'!$A$170&amp;"   "&amp;'Be'!$M$170&amp;CHAR(10)&amp;'Be'!$A$171&amp;"   "&amp;'Be'!$M$171&amp;"      "&amp;'Be'!$A$172&amp;"   "&amp;'Be'!$M$172&amp;CHAR(10)&amp;'Be'!$A$173&amp;"   "&amp;'Be'!$M$173&amp;"      "&amp;'Be'!$A$174&amp;"   "&amp;'Be'!$M$174</f>
        <v>
   0         0
   0         0
   0         0</v>
      </c>
      <c r="C17" s="100">
        <f>'Be'!$O$169</f>
        <v>0</v>
      </c>
    </row>
    <row r="18" spans="1:3" s="72" customFormat="1" ht="79.5" customHeight="1" thickBot="1">
      <c r="A18" s="104" t="s">
        <v>29</v>
      </c>
      <c r="B18" s="101" t="str">
        <f>'Be'!$A$177&amp;CHAR(10)&amp;'Be'!$A$179&amp;"   "&amp;'Be'!$M$179&amp;"      "&amp;'Be'!$A$180&amp;"   "&amp;'Be'!$M$180&amp;CHAR(10)&amp;'Be'!$A$181&amp;"   "&amp;'Be'!$M$181&amp;"      "&amp;'Be'!$A$182&amp;"   "&amp;'Be'!$M$182&amp;CHAR(10)&amp;'Be'!$A$183&amp;"   "&amp;'Be'!$M$183&amp;"      "&amp;'Be'!$A$184&amp;"   "&amp;'Be'!$M$184</f>
        <v>
   0         0
   0         0
   0         0</v>
      </c>
      <c r="C18" s="100">
        <f>'Be'!$O$179</f>
        <v>0</v>
      </c>
    </row>
    <row r="19" spans="1:3" s="72" customFormat="1" ht="79.5" customHeight="1" thickBot="1">
      <c r="A19" s="103" t="s">
        <v>30</v>
      </c>
      <c r="B19" s="102" t="str">
        <f>'Be'!$A$187&amp;CHAR(10)&amp;'Be'!$A$189&amp;"   "&amp;'Be'!$M$189&amp;"      "&amp;'Be'!$A$190&amp;"   "&amp;'Be'!$M$190&amp;CHAR(10)&amp;'Be'!$A$191&amp;"   "&amp;'Be'!$M$191&amp;"      "&amp;'Be'!$A$192&amp;"   "&amp;'Be'!$M$192&amp;CHAR(10)&amp;'Be'!$A$193&amp;"   "&amp;'Be'!$M$193&amp;"      "&amp;'Be'!$A$194&amp;"   "&amp;'Be'!$M$194</f>
        <v>
   0         0
   0         0
   0         0</v>
      </c>
      <c r="C19" s="100">
        <f>'Be'!$O$189</f>
        <v>0</v>
      </c>
    </row>
    <row r="20" spans="1:3" s="72" customFormat="1" ht="79.5" customHeight="1" thickBot="1">
      <c r="A20" s="104" t="s">
        <v>31</v>
      </c>
      <c r="B20" s="101" t="str">
        <f>'Be'!$A$197&amp;CHAR(10)&amp;'Be'!$A$199&amp;"   "&amp;'Be'!$M$199&amp;"      "&amp;'Be'!$A$200&amp;"   "&amp;'Be'!$M$200&amp;CHAR(10)&amp;'Be'!$A$201&amp;"   "&amp;'Be'!$M$201&amp;"      "&amp;'Be'!$A$202&amp;"   "&amp;'Be'!$M$202&amp;CHAR(10)&amp;'Be'!$A$203&amp;"   "&amp;'Be'!$M$203&amp;"      "&amp;'Be'!$A$204&amp;"   "&amp;'Be'!$M$204</f>
        <v>
   0         0
   0         0
   0         0</v>
      </c>
      <c r="C20" s="100">
        <f>'Be'!$O$199</f>
        <v>0</v>
      </c>
    </row>
    <row r="21" spans="1:3" s="72" customFormat="1" ht="79.5" customHeight="1" thickBot="1">
      <c r="A21" s="103" t="s">
        <v>32</v>
      </c>
      <c r="B21" s="102" t="str">
        <f>'Be'!$A$207&amp;CHAR(10)&amp;'Be'!$A$209&amp;"   "&amp;'Be'!$M$209&amp;"      "&amp;'Be'!$A$210&amp;"   "&amp;'Be'!$M$210&amp;CHAR(10)&amp;'Be'!$A$211&amp;"   "&amp;'Be'!$M$211&amp;"      "&amp;'Be'!$A$212&amp;"   "&amp;'Be'!$M$212&amp;CHAR(10)&amp;'Be'!$A$213&amp;"   "&amp;'Be'!$M$213&amp;"      "&amp;'Be'!$A$214&amp;"   "&amp;'Be'!$M$214</f>
        <v>
   0         0
   0         0
   0         0</v>
      </c>
      <c r="C21" s="100">
        <f>'Be'!$O$209</f>
        <v>0</v>
      </c>
    </row>
    <row r="22" spans="1:3" s="72" customFormat="1" ht="79.5" customHeight="1" thickBot="1">
      <c r="A22" s="104" t="s">
        <v>33</v>
      </c>
      <c r="B22" s="101" t="str">
        <f>'Be'!$A$217&amp;CHAR(10)&amp;'Be'!$A$219&amp;"   "&amp;'Be'!$M$219&amp;"      "&amp;'Be'!$A$220&amp;"   "&amp;'Be'!$M$220&amp;CHAR(10)&amp;'Be'!$A$221&amp;"   "&amp;'Be'!$M$221&amp;"      "&amp;'Be'!$A$222&amp;"   "&amp;'Be'!$M$222&amp;CHAR(10)&amp;'Be'!$A$223&amp;"   "&amp;'Be'!$M$223&amp;"      "&amp;'Be'!$A$224&amp;"   "&amp;'Be'!$M$224</f>
        <v>
   0         0
   0         0
   0         0</v>
      </c>
      <c r="C22" s="100">
        <f>'Be'!$O$219</f>
        <v>0</v>
      </c>
    </row>
    <row r="23" spans="1:3" s="72" customFormat="1" ht="79.5" customHeight="1" thickBot="1">
      <c r="A23" s="103" t="s">
        <v>34</v>
      </c>
      <c r="B23" s="102" t="str">
        <f>'Be'!$A$227&amp;CHAR(10)&amp;'Be'!$A$229&amp;"   "&amp;'Be'!$M$229&amp;"      "&amp;'Be'!$A$230&amp;"   "&amp;'Be'!$M$230&amp;CHAR(10)&amp;'Be'!$A$231&amp;"   "&amp;'Be'!$M$231&amp;"      "&amp;'Be'!$A$232&amp;"   "&amp;'Be'!$M$232&amp;CHAR(10)&amp;'Be'!$A$233&amp;"   "&amp;'Be'!$M$233&amp;"      "&amp;'Be'!$A$234&amp;"   "&amp;'Be'!$M$234</f>
        <v>
   0         0
   0         0
   0         0</v>
      </c>
      <c r="C23" s="100">
        <f>'Be'!$O$229</f>
        <v>0</v>
      </c>
    </row>
    <row r="24" spans="1:3" s="72" customFormat="1" ht="79.5" customHeight="1" thickBot="1">
      <c r="A24" s="104" t="s">
        <v>35</v>
      </c>
      <c r="B24" s="101" t="str">
        <f>'Be'!$A$237&amp;CHAR(10)&amp;'Be'!$A$239&amp;"   "&amp;'Be'!$M$239&amp;"      "&amp;'Be'!$A$240&amp;"   "&amp;'Be'!$M$240&amp;CHAR(10)&amp;'Be'!$A$241&amp;"   "&amp;'Be'!$M$241&amp;"      "&amp;'Be'!$A$242&amp;"   "&amp;'Be'!$M$242&amp;CHAR(10)&amp;'Be'!$A$243&amp;"   "&amp;'Be'!$M$243&amp;"      "&amp;'Be'!$A$244&amp;"   "&amp;'Be'!$M$244</f>
        <v>
   0         0
   0         0
   0         0</v>
      </c>
      <c r="C24" s="100">
        <f>'Be'!$O$239</f>
        <v>0</v>
      </c>
    </row>
  </sheetData>
  <sheetProtection/>
  <mergeCells count="1">
    <mergeCell ref="A1:C1"/>
  </mergeCells>
  <printOptions/>
  <pageMargins left="0.7" right="0.7" top="0.75" bottom="0.75" header="0.3" footer="0.3"/>
  <pageSetup orientation="portrait" paperSize="9" scale="58" r:id="rId1"/>
  <rowBreaks count="1" manualBreakCount="1">
    <brk id="1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Szabi</cp:lastModifiedBy>
  <cp:lastPrinted>2016-03-29T13:35:25Z</cp:lastPrinted>
  <dcterms:created xsi:type="dcterms:W3CDTF">2016-03-25T16:10:58Z</dcterms:created>
  <dcterms:modified xsi:type="dcterms:W3CDTF">2016-05-09T21:40:17Z</dcterms:modified>
  <cp:category/>
  <cp:version/>
  <cp:contentType/>
  <cp:contentStatus/>
</cp:coreProperties>
</file>